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腾达98" sheetId="1" r:id="rId1"/>
    <sheet name="机器设备" sheetId="4" r:id="rId2"/>
  </sheets>
  <externalReferences>
    <externalReference r:id="rId3"/>
    <externalReference r:id="rId4"/>
    <externalReference r:id="rId5"/>
  </externalReferences>
  <definedNames>
    <definedName name="_13">#REF!</definedName>
    <definedName name="_Fill" hidden="1">[1]eqpmad2!#REF!</definedName>
    <definedName name="a">#REF!</definedName>
    <definedName name="AS2DocOpenMode" hidden="1">"AS2DocumentEdit"</definedName>
    <definedName name="KK" hidden="1">{#N/A,#N/A,FALSE,"Aging Summary";#N/A,#N/A,FALSE,"Ratio Analysis";#N/A,#N/A,FALSE,"Test 120 Day Accts";#N/A,#N/A,FALSE,"Tickmarks"}</definedName>
    <definedName name="_xlnm.Print_Area" localSheetId="1">机器设备!$A$1:$O$30</definedName>
    <definedName name="_xlnm.Print_Titles" localSheetId="1">机器设备!$1:$7</definedName>
    <definedName name="TextRefCopyRangeCount" hidden="1">12</definedName>
    <definedName name="wrn.Aging._.and._.Trend._.Analysis." hidden="1">{#N/A,#N/A,FALSE,"Aging Summary";#N/A,#N/A,FALSE,"Ratio Analysis";#N/A,#N/A,FALSE,"Test 120 Day Accts";#N/A,#N/A,FALSE,"Tickmarks"}</definedName>
    <definedName name="XRefCopy1" hidden="1">[2]detail!$E$243</definedName>
    <definedName name="XRefCopy2" hidden="1">#REF!</definedName>
    <definedName name="XRefCopyRangeCount" hidden="1">2</definedName>
    <definedName name="XRefPaste1" hidden="1">#REF!</definedName>
    <definedName name="XRefPaste2" hidden="1">[2]detail!$E$243</definedName>
    <definedName name="XRefPasteRangeCount" hidden="1">2</definedName>
  </definedNames>
  <calcPr calcId="144525"/>
</workbook>
</file>

<file path=xl/comments1.xml><?xml version="1.0" encoding="utf-8"?>
<comments xmlns="http://schemas.openxmlformats.org/spreadsheetml/2006/main">
  <authors>
    <author>蒙平珍</author>
  </authors>
  <commentList>
    <comment ref="Y6" authorId="0">
      <text>
        <r>
          <rPr>
            <sz val="12"/>
            <rFont val="Times New Roman"/>
            <charset val="134"/>
          </rPr>
          <t>蒙平珍:
近海还是远海</t>
        </r>
      </text>
    </comment>
  </commentList>
</comments>
</file>

<file path=xl/comments2.xml><?xml version="1.0" encoding="utf-8"?>
<comments xmlns="http://schemas.openxmlformats.org/spreadsheetml/2006/main">
  <authors>
    <author>chenjie</author>
  </authors>
  <commentList>
    <comment ref="C1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按设备铭牌填写</t>
        </r>
      </text>
    </comment>
    <comment ref="D1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按设备铭牌填写</t>
        </r>
      </text>
    </comment>
    <comment ref="E1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台、件、套、个等</t>
        </r>
      </text>
    </comment>
    <comment ref="G1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指购买设备日期，如为二手设备须填写原始购置日。日期填写形式(半角状态下)如：2002.6又如2001.11</t>
        </r>
      </text>
    </comment>
    <comment ref="H1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设备投入使用的日期</t>
        </r>
      </text>
    </comment>
  </commentList>
</comments>
</file>

<file path=xl/sharedStrings.xml><?xml version="1.0" encoding="utf-8"?>
<sst xmlns="http://schemas.openxmlformats.org/spreadsheetml/2006/main" count="132" uniqueCount="119">
  <si>
    <t>返回索引目录</t>
  </si>
  <si>
    <r>
      <rPr>
        <sz val="18"/>
        <rFont val="黑体"/>
        <charset val="134"/>
      </rPr>
      <t>固定资产</t>
    </r>
    <r>
      <rPr>
        <sz val="18"/>
        <rFont val="Times New Roman"/>
        <charset val="134"/>
      </rPr>
      <t>--</t>
    </r>
    <r>
      <rPr>
        <sz val="18"/>
        <rFont val="黑体"/>
        <charset val="134"/>
      </rPr>
      <t>船舶评估明细表</t>
    </r>
  </si>
  <si>
    <r>
      <rPr>
        <sz val="10"/>
        <rFont val="宋体"/>
        <charset val="134"/>
      </rPr>
      <t>评估基准日：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</si>
  <si>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船舶所有人：</t>
    </r>
    <r>
      <rPr>
        <sz val="10"/>
        <rFont val="仿宋_GB2312"/>
        <charset val="134"/>
      </rPr>
      <t>安徽省腾达航运股份有限公司</t>
    </r>
  </si>
  <si>
    <r>
      <rPr>
        <sz val="10"/>
        <rFont val="宋体"/>
        <charset val="134"/>
      </rPr>
      <t>金额单位：人民币元</t>
    </r>
  </si>
  <si>
    <r>
      <rPr>
        <sz val="10"/>
        <rFont val="宋体"/>
        <charset val="134"/>
      </rPr>
      <t>序号</t>
    </r>
  </si>
  <si>
    <t>登记号码</t>
  </si>
  <si>
    <t>初始登记号码</t>
  </si>
  <si>
    <r>
      <rPr>
        <sz val="10"/>
        <rFont val="宋体"/>
        <charset val="134"/>
      </rPr>
      <t>船舶登记号</t>
    </r>
  </si>
  <si>
    <r>
      <rPr>
        <sz val="10"/>
        <rFont val="宋体"/>
        <charset val="134"/>
      </rPr>
      <t>船舶识别号</t>
    </r>
  </si>
  <si>
    <r>
      <rPr>
        <sz val="10"/>
        <rFont val="宋体"/>
        <charset val="134"/>
      </rPr>
      <t>船舶名称</t>
    </r>
  </si>
  <si>
    <r>
      <rPr>
        <sz val="10"/>
        <rFont val="宋体"/>
        <charset val="134"/>
      </rPr>
      <t>船舶类型</t>
    </r>
  </si>
  <si>
    <r>
      <rPr>
        <sz val="10"/>
        <rFont val="宋体"/>
        <charset val="134"/>
      </rPr>
      <t>建造厂家</t>
    </r>
  </si>
  <si>
    <t>总长（米）</t>
  </si>
  <si>
    <t>型宽（米）</t>
  </si>
  <si>
    <t>深（米）</t>
  </si>
  <si>
    <t>载重吨位（T）</t>
  </si>
  <si>
    <t>净吨位（T）</t>
  </si>
  <si>
    <t>主机总功率（KW）</t>
  </si>
  <si>
    <t>载货定额（吨）</t>
  </si>
  <si>
    <t>建造完工日期</t>
  </si>
  <si>
    <t>船体材质</t>
  </si>
  <si>
    <r>
      <rPr>
        <sz val="10"/>
        <rFont val="宋体"/>
        <charset val="134"/>
      </rPr>
      <t>满载排水量</t>
    </r>
    <r>
      <rPr>
        <sz val="10"/>
        <rFont val="Times New Roman"/>
        <charset val="134"/>
      </rPr>
      <t>(t)</t>
    </r>
  </si>
  <si>
    <r>
      <rPr>
        <sz val="10"/>
        <rFont val="宋体"/>
        <charset val="134"/>
      </rPr>
      <t>空载排水量</t>
    </r>
    <r>
      <rPr>
        <sz val="10"/>
        <rFont val="Times New Roman"/>
        <charset val="134"/>
      </rPr>
      <t>(t)</t>
    </r>
  </si>
  <si>
    <r>
      <rPr>
        <sz val="10"/>
        <rFont val="宋体"/>
        <charset val="134"/>
      </rPr>
      <t>满载吃水</t>
    </r>
    <r>
      <rPr>
        <sz val="10"/>
        <rFont val="Times New Roman"/>
        <charset val="134"/>
      </rPr>
      <t>(m)</t>
    </r>
  </si>
  <si>
    <r>
      <rPr>
        <sz val="10"/>
        <rFont val="宋体"/>
        <charset val="134"/>
      </rPr>
      <t>空载吃水</t>
    </r>
    <r>
      <rPr>
        <sz val="10"/>
        <rFont val="Times New Roman"/>
        <charset val="134"/>
      </rPr>
      <t>(m)</t>
    </r>
  </si>
  <si>
    <r>
      <rPr>
        <sz val="10"/>
        <rFont val="宋体"/>
        <charset val="134"/>
      </rPr>
      <t>空船重量</t>
    </r>
    <r>
      <rPr>
        <sz val="10"/>
        <rFont val="Times New Roman"/>
        <charset val="134"/>
      </rPr>
      <t>(t)</t>
    </r>
  </si>
  <si>
    <r>
      <rPr>
        <sz val="10"/>
        <rFont val="宋体"/>
        <charset val="134"/>
      </rPr>
      <t>定员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人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</si>
  <si>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航速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节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</si>
  <si>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航区</t>
    </r>
  </si>
  <si>
    <r>
      <rPr>
        <sz val="10"/>
        <rFont val="宋体"/>
        <charset val="134"/>
      </rPr>
      <t>船级社</t>
    </r>
  </si>
  <si>
    <r>
      <rPr>
        <sz val="10"/>
        <rFont val="宋体"/>
        <charset val="134"/>
      </rPr>
      <t>总吨位</t>
    </r>
  </si>
  <si>
    <r>
      <rPr>
        <sz val="10"/>
        <rFont val="宋体"/>
        <charset val="134"/>
      </rPr>
      <t>净吨位</t>
    </r>
  </si>
  <si>
    <r>
      <rPr>
        <sz val="10"/>
        <rFont val="宋体"/>
        <charset val="134"/>
      </rPr>
      <t>货舱涂层</t>
    </r>
  </si>
  <si>
    <r>
      <rPr>
        <sz val="10"/>
        <rFont val="宋体"/>
        <charset val="134"/>
      </rPr>
      <t>船舶主尺度</t>
    </r>
  </si>
  <si>
    <r>
      <rPr>
        <sz val="10"/>
        <rFont val="宋体"/>
        <charset val="134"/>
      </rPr>
      <t>最近一次船检情况</t>
    </r>
  </si>
  <si>
    <r>
      <rPr>
        <sz val="10"/>
        <rFont val="宋体"/>
        <charset val="134"/>
      </rPr>
      <t>主机</t>
    </r>
  </si>
  <si>
    <r>
      <rPr>
        <sz val="10"/>
        <rFont val="宋体"/>
        <charset val="134"/>
      </rPr>
      <t>发电机</t>
    </r>
  </si>
  <si>
    <r>
      <rPr>
        <sz val="10"/>
        <rFont val="宋体"/>
        <charset val="134"/>
      </rPr>
      <t>购置日期</t>
    </r>
  </si>
  <si>
    <r>
      <rPr>
        <sz val="10"/>
        <rFont val="宋体"/>
        <charset val="134"/>
      </rPr>
      <t>启用日期</t>
    </r>
  </si>
  <si>
    <r>
      <rPr>
        <sz val="10"/>
        <rFont val="宋体"/>
        <charset val="134"/>
      </rPr>
      <t>建造完成日期</t>
    </r>
  </si>
  <si>
    <r>
      <rPr>
        <sz val="10"/>
        <rFont val="宋体"/>
        <charset val="134"/>
      </rPr>
      <t>合同价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美元或人民币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</si>
  <si>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账面价值</t>
    </r>
  </si>
  <si>
    <r>
      <rPr>
        <sz val="10"/>
        <rFont val="宋体"/>
        <charset val="134"/>
      </rPr>
      <t>计提减值准备金额</t>
    </r>
  </si>
  <si>
    <r>
      <rPr>
        <sz val="10"/>
        <rFont val="宋体"/>
        <charset val="134"/>
      </rPr>
      <t>评估价值</t>
    </r>
  </si>
  <si>
    <r>
      <rPr>
        <sz val="10"/>
        <rFont val="宋体"/>
        <charset val="134"/>
      </rPr>
      <t>增值率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</si>
  <si>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</si>
  <si>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船长</t>
    </r>
  </si>
  <si>
    <r>
      <rPr>
        <sz val="10"/>
        <rFont val="宋体"/>
        <charset val="134"/>
      </rPr>
      <t>型宽</t>
    </r>
  </si>
  <si>
    <r>
      <rPr>
        <sz val="10"/>
        <rFont val="宋体"/>
        <charset val="134"/>
      </rPr>
      <t>型深</t>
    </r>
  </si>
  <si>
    <r>
      <rPr>
        <sz val="10"/>
        <rFont val="宋体"/>
        <charset val="134"/>
      </rPr>
      <t>船体</t>
    </r>
  </si>
  <si>
    <r>
      <rPr>
        <sz val="10"/>
        <rFont val="宋体"/>
        <charset val="134"/>
      </rPr>
      <t>轮机</t>
    </r>
  </si>
  <si>
    <r>
      <rPr>
        <sz val="10"/>
        <rFont val="宋体"/>
        <charset val="134"/>
      </rPr>
      <t>舾装</t>
    </r>
  </si>
  <si>
    <r>
      <rPr>
        <sz val="10"/>
        <rFont val="宋体"/>
        <charset val="134"/>
      </rPr>
      <t>电气</t>
    </r>
  </si>
  <si>
    <r>
      <rPr>
        <sz val="10"/>
        <rFont val="宋体"/>
        <charset val="134"/>
      </rPr>
      <t>生产厂商、型号、功率、转速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</si>
  <si>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</si>
  <si>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原动机生产厂商、型号、功率、转速</t>
    </r>
  </si>
  <si>
    <r>
      <rPr>
        <sz val="10"/>
        <rFont val="宋体"/>
        <charset val="134"/>
      </rPr>
      <t>主发电机功率</t>
    </r>
    <r>
      <rPr>
        <sz val="10"/>
        <rFont val="Times New Roman"/>
        <charset val="134"/>
      </rPr>
      <t>(KW)</t>
    </r>
  </si>
  <si>
    <r>
      <rPr>
        <sz val="10"/>
        <rFont val="宋体"/>
        <charset val="134"/>
      </rPr>
      <t>美元</t>
    </r>
    <r>
      <rPr>
        <sz val="10"/>
        <rFont val="Times New Roman"/>
        <charset val="134"/>
      </rPr>
      <t>($)</t>
    </r>
  </si>
  <si>
    <r>
      <rPr>
        <sz val="10"/>
        <rFont val="宋体"/>
        <charset val="134"/>
      </rPr>
      <t>人民币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￥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</si>
  <si>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原值</t>
    </r>
  </si>
  <si>
    <r>
      <rPr>
        <sz val="10"/>
        <rFont val="宋体"/>
        <charset val="134"/>
      </rPr>
      <t>净值</t>
    </r>
  </si>
  <si>
    <r>
      <rPr>
        <sz val="10"/>
        <rFont val="宋体"/>
        <charset val="134"/>
      </rPr>
      <t>成新率</t>
    </r>
    <r>
      <rPr>
        <sz val="10"/>
        <rFont val="Times New Roman"/>
        <charset val="134"/>
      </rPr>
      <t>%</t>
    </r>
  </si>
  <si>
    <t>121120000164</t>
  </si>
  <si>
    <t>080404000058</t>
  </si>
  <si>
    <t>2004G3101238</t>
  </si>
  <si>
    <t>CN20039348011</t>
  </si>
  <si>
    <r>
      <rPr>
        <sz val="10"/>
        <rFont val="宋体"/>
        <charset val="134"/>
      </rPr>
      <t>腾达</t>
    </r>
    <r>
      <rPr>
        <sz val="10"/>
        <rFont val="Times New Roman"/>
        <charset val="134"/>
      </rPr>
      <t>98</t>
    </r>
  </si>
  <si>
    <r>
      <rPr>
        <sz val="10"/>
        <rFont val="宋体"/>
        <charset val="134"/>
      </rPr>
      <t>多用途船</t>
    </r>
  </si>
  <si>
    <t>国营海东造船厂</t>
  </si>
  <si>
    <t>钢质</t>
  </si>
  <si>
    <t xml:space="preserve"> </t>
  </si>
  <si>
    <t>船舶合计</t>
  </si>
  <si>
    <t>减：船舶减值准备</t>
  </si>
  <si>
    <t>船舶净额</t>
  </si>
  <si>
    <t>最终合计评估值</t>
  </si>
  <si>
    <r>
      <rPr>
        <sz val="18"/>
        <rFont val="黑体"/>
        <charset val="134"/>
      </rPr>
      <t>固定资产</t>
    </r>
    <r>
      <rPr>
        <sz val="18"/>
        <rFont val="Times New Roman"/>
        <charset val="134"/>
      </rPr>
      <t>—</t>
    </r>
    <r>
      <rPr>
        <sz val="18"/>
        <rFont val="黑体"/>
        <charset val="134"/>
      </rPr>
      <t>机器设备评估明细表</t>
    </r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</si>
  <si>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4-6-4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</si>
  <si>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</si>
  <si>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设备名称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</si>
  <si>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</si>
  <si>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生产厂家</t>
    </r>
  </si>
  <si>
    <r>
      <rPr>
        <b/>
        <sz val="10"/>
        <rFont val="宋体"/>
        <charset val="134"/>
      </rPr>
      <t>计量单位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</si>
  <si>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</si>
  <si>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购置日期</t>
    </r>
  </si>
  <si>
    <r>
      <rPr>
        <b/>
        <sz val="10"/>
        <rFont val="宋体"/>
        <charset val="134"/>
      </rPr>
      <t>启用日期</t>
    </r>
  </si>
  <si>
    <r>
      <rPr>
        <b/>
        <sz val="10"/>
        <rFont val="宋体"/>
        <charset val="134"/>
      </rPr>
      <t>账面价值</t>
    </r>
  </si>
  <si>
    <r>
      <rPr>
        <b/>
        <sz val="10"/>
        <rFont val="宋体"/>
        <charset val="134"/>
      </rPr>
      <t>评估价值</t>
    </r>
  </si>
  <si>
    <r>
      <rPr>
        <b/>
        <sz val="10"/>
        <rFont val="宋体"/>
        <charset val="134"/>
      </rPr>
      <t>增值率</t>
    </r>
    <r>
      <rPr>
        <b/>
        <sz val="10"/>
        <rFont val="Times New Roman"/>
        <charset val="134"/>
      </rPr>
      <t>%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</si>
  <si>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</si>
  <si>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原值</t>
    </r>
  </si>
  <si>
    <r>
      <rPr>
        <b/>
        <sz val="10"/>
        <rFont val="宋体"/>
        <charset val="134"/>
      </rPr>
      <t>净值</t>
    </r>
  </si>
  <si>
    <r>
      <rPr>
        <b/>
        <sz val="10"/>
        <rFont val="宋体"/>
        <charset val="134"/>
      </rPr>
      <t>成新率</t>
    </r>
    <r>
      <rPr>
        <b/>
        <sz val="10"/>
        <rFont val="Times New Roman"/>
        <charset val="134"/>
      </rPr>
      <t>%</t>
    </r>
  </si>
  <si>
    <r>
      <rPr>
        <sz val="10"/>
        <rFont val="宋体"/>
        <charset val="134"/>
      </rPr>
      <t>船载</t>
    </r>
    <r>
      <rPr>
        <sz val="10"/>
        <rFont val="Times New Roman"/>
        <charset val="134"/>
      </rPr>
      <t>AIS</t>
    </r>
    <r>
      <rPr>
        <sz val="10"/>
        <rFont val="宋体"/>
        <charset val="134"/>
      </rPr>
      <t>设备</t>
    </r>
  </si>
  <si>
    <t>XL-2500</t>
  </si>
  <si>
    <r>
      <rPr>
        <sz val="10"/>
        <rFont val="宋体"/>
        <charset val="134"/>
      </rPr>
      <t>新诺航海</t>
    </r>
  </si>
  <si>
    <t>台</t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</si>
  <si>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台设备评估值已包含在船舶评估值内，此次将其评估值单独列示</t>
    </r>
  </si>
  <si>
    <r>
      <rPr>
        <sz val="10"/>
        <rFont val="宋体"/>
        <charset val="134"/>
      </rPr>
      <t>雷达</t>
    </r>
    <r>
      <rPr>
        <sz val="10"/>
        <rFont val="Times New Roman"/>
        <charset val="134"/>
      </rPr>
      <t>1832</t>
    </r>
  </si>
  <si>
    <t>RDP-118</t>
  </si>
  <si>
    <t>Furuno Electric Co. Ltd.</t>
  </si>
  <si>
    <t>雷达</t>
  </si>
  <si>
    <t>FR-2125</t>
  </si>
  <si>
    <r>
      <rPr>
        <sz val="10"/>
        <rFont val="宋体"/>
        <charset val="134"/>
      </rPr>
      <t>雷达</t>
    </r>
  </si>
  <si>
    <t>MRD-100</t>
  </si>
  <si>
    <r>
      <rPr>
        <sz val="10"/>
        <rFont val="宋体"/>
        <charset val="134"/>
      </rPr>
      <t>海图机</t>
    </r>
  </si>
  <si>
    <t>HM -5817</t>
  </si>
  <si>
    <r>
      <rPr>
        <sz val="10"/>
        <rFont val="宋体"/>
        <charset val="134"/>
      </rPr>
      <t>沃途</t>
    </r>
    <r>
      <rPr>
        <sz val="10"/>
        <rFont val="Times New Roman"/>
        <charset val="134"/>
      </rPr>
      <t>Ichart</t>
    </r>
  </si>
  <si>
    <t xml:space="preserve">GPS </t>
  </si>
  <si>
    <t>FT -8800</t>
  </si>
  <si>
    <t>手机</t>
  </si>
  <si>
    <r>
      <rPr>
        <sz val="10"/>
        <rFont val="Times New Roman"/>
        <charset val="134"/>
      </rPr>
      <t>VIVO/V2134A ;</t>
    </r>
    <r>
      <rPr>
        <sz val="10"/>
        <rFont val="宋体"/>
        <charset val="134"/>
      </rPr>
      <t>磨砂黑，序列号：</t>
    </r>
    <r>
      <rPr>
        <sz val="10"/>
        <rFont val="Times New Roman"/>
        <charset val="134"/>
      </rPr>
      <t>861361059922637</t>
    </r>
  </si>
  <si>
    <t>VIVO</t>
  </si>
  <si>
    <r>
      <rPr>
        <sz val="10"/>
        <rFont val="宋体"/>
        <charset val="134"/>
      </rPr>
      <t>部</t>
    </r>
  </si>
  <si>
    <r>
      <rPr>
        <sz val="10"/>
        <rFont val="宋体"/>
        <charset val="134"/>
      </rPr>
      <t>笔记本电脑</t>
    </r>
  </si>
  <si>
    <r>
      <rPr>
        <sz val="10"/>
        <rFont val="宋体"/>
        <charset val="134"/>
      </rPr>
      <t>白色、</t>
    </r>
    <r>
      <rPr>
        <sz val="10"/>
        <rFont val="Times New Roman"/>
        <charset val="134"/>
      </rPr>
      <t>Lenovo G 40-70m</t>
    </r>
  </si>
  <si>
    <r>
      <rPr>
        <sz val="10"/>
        <rFont val="宋体"/>
        <charset val="134"/>
      </rPr>
      <t>联想</t>
    </r>
  </si>
  <si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</sst>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  <numFmt numFmtId="178" formatCode="_(* #,##0.00_);_(* \(#,##0.00\);_(* &quot;-&quot;??_);_(@_)"/>
    <numFmt numFmtId="179" formatCode="yyyy/mm"/>
    <numFmt numFmtId="180" formatCode="#,##0.00_ "/>
    <numFmt numFmtId="181" formatCode="_ * #,##0_ ;_ * \-#,##0_ ;_ * &quot;-&quot;??_ ;_ @_ "/>
    <numFmt numFmtId="182" formatCode="_ \¥* #,##0.00_ ;_ \¥* \-#,##0.00_ ;_ \¥* &quot;-&quot;??_ ;_ @_ "/>
  </numFmts>
  <fonts count="38">
    <font>
      <sz val="11"/>
      <color theme="1"/>
      <name val="等线"/>
      <charset val="134"/>
      <scheme val="minor"/>
    </font>
    <font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10"/>
      <color indexed="12"/>
      <name val="Times New Roman"/>
      <charset val="134"/>
    </font>
    <font>
      <sz val="10"/>
      <color indexed="8"/>
      <name val="Times New Roman"/>
      <charset val="134"/>
    </font>
    <font>
      <b/>
      <sz val="16"/>
      <name val="Times New Roman"/>
      <charset val="134"/>
    </font>
    <font>
      <b/>
      <sz val="22"/>
      <name val="Times New Roman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2"/>
      <color indexed="12"/>
      <name val="Times New Roman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8"/>
      <name val="黑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6" fillId="0" borderId="0"/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/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0" borderId="0"/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178" fontId="6" fillId="0" borderId="0">
      <alignment vertical="center"/>
    </xf>
    <xf numFmtId="0" fontId="6" fillId="0" borderId="0"/>
    <xf numFmtId="0" fontId="33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" fillId="0" borderId="0" xfId="38" applyFont="1" applyAlignment="1">
      <alignment vertical="center"/>
    </xf>
    <xf numFmtId="0" fontId="2" fillId="0" borderId="0" xfId="38" applyFont="1" applyAlignment="1">
      <alignment horizontal="center" vertical="center"/>
    </xf>
    <xf numFmtId="0" fontId="3" fillId="0" borderId="0" xfId="38" applyFont="1" applyAlignment="1">
      <alignment vertical="center"/>
    </xf>
    <xf numFmtId="0" fontId="3" fillId="0" borderId="0" xfId="38" applyFont="1" applyAlignment="1">
      <alignment horizontal="center" vertical="center"/>
    </xf>
    <xf numFmtId="0" fontId="3" fillId="0" borderId="0" xfId="55" applyFont="1" applyAlignment="1" applyProtection="1">
      <alignment vertical="center"/>
    </xf>
    <xf numFmtId="0" fontId="3" fillId="0" borderId="0" xfId="38" applyFont="1" applyAlignment="1">
      <alignment horizontal="center" vertical="center" wrapText="1"/>
    </xf>
    <xf numFmtId="0" fontId="1" fillId="0" borderId="0" xfId="38" applyFont="1" applyAlignment="1">
      <alignment horizontal="center" vertical="center" wrapText="1"/>
    </xf>
    <xf numFmtId="177" fontId="3" fillId="0" borderId="0" xfId="38" applyNumberFormat="1" applyFont="1" applyAlignment="1">
      <alignment horizontal="center" vertical="center"/>
    </xf>
    <xf numFmtId="177" fontId="3" fillId="0" borderId="0" xfId="38" applyNumberFormat="1" applyFont="1" applyAlignment="1">
      <alignment vertical="center"/>
    </xf>
    <xf numFmtId="0" fontId="2" fillId="0" borderId="1" xfId="38" applyFont="1" applyBorder="1" applyAlignment="1">
      <alignment horizontal="center" vertical="center"/>
    </xf>
    <xf numFmtId="0" fontId="2" fillId="0" borderId="1" xfId="38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/>
    </xf>
    <xf numFmtId="0" fontId="3" fillId="0" borderId="1" xfId="38" applyFont="1" applyBorder="1" applyAlignment="1">
      <alignment horizontal="left" vertical="center"/>
    </xf>
    <xf numFmtId="179" fontId="3" fillId="0" borderId="1" xfId="38" applyNumberFormat="1" applyFont="1" applyBorder="1" applyAlignment="1">
      <alignment horizontal="center" vertical="center"/>
    </xf>
    <xf numFmtId="0" fontId="3" fillId="2" borderId="1" xfId="38" applyFont="1" applyFill="1" applyBorder="1" applyAlignment="1">
      <alignment horizontal="left" vertical="center"/>
    </xf>
    <xf numFmtId="0" fontId="3" fillId="2" borderId="1" xfId="38" applyFont="1" applyFill="1" applyBorder="1" applyAlignment="1">
      <alignment horizontal="center" vertical="center"/>
    </xf>
    <xf numFmtId="0" fontId="4" fillId="2" borderId="1" xfId="38" applyFont="1" applyFill="1" applyBorder="1" applyAlignment="1">
      <alignment horizontal="left" vertical="center"/>
    </xf>
    <xf numFmtId="0" fontId="4" fillId="0" borderId="1" xfId="38" applyFont="1" applyBorder="1" applyAlignment="1">
      <alignment horizontal="left" vertical="center"/>
    </xf>
    <xf numFmtId="0" fontId="3" fillId="0" borderId="1" xfId="38" applyFont="1" applyBorder="1" applyAlignment="1">
      <alignment horizontal="center" vertical="center" wrapText="1"/>
    </xf>
    <xf numFmtId="0" fontId="3" fillId="0" borderId="1" xfId="38" applyFont="1" applyBorder="1" applyAlignment="1">
      <alignment horizontal="left" vertical="center" wrapText="1"/>
    </xf>
    <xf numFmtId="0" fontId="3" fillId="0" borderId="1" xfId="38" applyFont="1" applyBorder="1" applyAlignment="1">
      <alignment vertical="center"/>
    </xf>
    <xf numFmtId="0" fontId="3" fillId="0" borderId="2" xfId="38" applyFont="1" applyBorder="1" applyAlignment="1">
      <alignment horizontal="center" vertical="center"/>
    </xf>
    <xf numFmtId="0" fontId="3" fillId="0" borderId="3" xfId="38" applyFont="1" applyBorder="1" applyAlignment="1">
      <alignment horizontal="center" vertical="center"/>
    </xf>
    <xf numFmtId="0" fontId="3" fillId="0" borderId="0" xfId="38" applyFont="1" applyAlignment="1">
      <alignment horizontal="right" vertical="center"/>
    </xf>
    <xf numFmtId="0" fontId="2" fillId="0" borderId="1" xfId="54" applyFont="1" applyBorder="1" applyAlignment="1">
      <alignment horizontal="center" vertical="center" wrapText="1"/>
    </xf>
    <xf numFmtId="0" fontId="2" fillId="0" borderId="3" xfId="38" applyFont="1" applyBorder="1" applyAlignment="1">
      <alignment horizontal="center" vertical="center"/>
    </xf>
    <xf numFmtId="180" fontId="3" fillId="0" borderId="1" xfId="56" applyNumberFormat="1" applyFont="1" applyFill="1" applyBorder="1" applyAlignment="1">
      <alignment vertical="center"/>
    </xf>
    <xf numFmtId="176" fontId="3" fillId="0" borderId="1" xfId="56" applyNumberFormat="1" applyFont="1" applyFill="1" applyBorder="1" applyAlignment="1">
      <alignment vertical="center"/>
    </xf>
    <xf numFmtId="9" fontId="3" fillId="0" borderId="1" xfId="12" applyFont="1" applyFill="1" applyBorder="1" applyAlignment="1">
      <alignment vertical="center" wrapText="1"/>
    </xf>
    <xf numFmtId="0" fontId="3" fillId="0" borderId="4" xfId="38" applyFont="1" applyBorder="1" applyAlignment="1">
      <alignment vertical="center" wrapText="1"/>
    </xf>
    <xf numFmtId="181" fontId="3" fillId="2" borderId="1" xfId="9" applyNumberFormat="1" applyFont="1" applyFill="1" applyBorder="1" applyAlignment="1">
      <alignment vertical="center"/>
    </xf>
    <xf numFmtId="9" fontId="3" fillId="2" borderId="1" xfId="12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6" fontId="3" fillId="2" borderId="1" xfId="56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176" fontId="3" fillId="0" borderId="1" xfId="56" applyNumberFormat="1" applyFont="1" applyFill="1" applyBorder="1" applyAlignment="1">
      <alignment vertical="center" wrapText="1"/>
    </xf>
    <xf numFmtId="180" fontId="3" fillId="0" borderId="3" xfId="56" applyNumberFormat="1" applyFont="1" applyBorder="1" applyAlignment="1">
      <alignment vertical="center"/>
    </xf>
    <xf numFmtId="180" fontId="3" fillId="0" borderId="1" xfId="56" applyNumberFormat="1" applyFont="1" applyBorder="1" applyAlignment="1">
      <alignment vertical="center"/>
    </xf>
    <xf numFmtId="176" fontId="3" fillId="0" borderId="1" xfId="56" applyNumberFormat="1" applyFont="1" applyBorder="1" applyAlignment="1">
      <alignment vertical="center"/>
    </xf>
    <xf numFmtId="176" fontId="3" fillId="0" borderId="1" xfId="56" applyNumberFormat="1" applyFont="1" applyBorder="1" applyAlignment="1">
      <alignment vertical="center" wrapText="1"/>
    </xf>
    <xf numFmtId="176" fontId="3" fillId="0" borderId="3" xfId="56" applyNumberFormat="1" applyFont="1" applyBorder="1" applyAlignment="1">
      <alignment vertical="center"/>
    </xf>
    <xf numFmtId="176" fontId="3" fillId="0" borderId="0" xfId="38" applyNumberFormat="1" applyFont="1" applyAlignment="1">
      <alignment vertical="center"/>
    </xf>
    <xf numFmtId="0" fontId="1" fillId="2" borderId="0" xfId="38" applyFont="1" applyFill="1"/>
    <xf numFmtId="0" fontId="3" fillId="2" borderId="0" xfId="38" applyFont="1" applyFill="1" applyAlignment="1">
      <alignment vertical="center"/>
    </xf>
    <xf numFmtId="0" fontId="3" fillId="2" borderId="0" xfId="38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38" applyFont="1" applyFill="1"/>
    <xf numFmtId="0" fontId="2" fillId="2" borderId="0" xfId="38" applyFont="1" applyFill="1"/>
    <xf numFmtId="0" fontId="6" fillId="2" borderId="0" xfId="38" applyFill="1"/>
    <xf numFmtId="178" fontId="6" fillId="2" borderId="0" xfId="5" applyFill="1"/>
    <xf numFmtId="0" fontId="7" fillId="2" borderId="0" xfId="0" applyFont="1" applyFill="1" applyProtection="1">
      <alignment vertical="center"/>
      <protection locked="0" hidden="1"/>
    </xf>
    <xf numFmtId="0" fontId="1" fillId="2" borderId="0" xfId="4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>
      <alignment vertical="center"/>
    </xf>
    <xf numFmtId="0" fontId="3" fillId="2" borderId="0" xfId="38" applyFont="1" applyFill="1" applyAlignment="1">
      <alignment horizontal="left"/>
    </xf>
    <xf numFmtId="0" fontId="3" fillId="2" borderId="1" xfId="44" applyFont="1" applyFill="1" applyBorder="1" applyAlignment="1">
      <alignment horizontal="center" vertical="center" wrapText="1"/>
    </xf>
    <xf numFmtId="0" fontId="4" fillId="2" borderId="4" xfId="44" applyFont="1" applyFill="1" applyBorder="1" applyAlignment="1">
      <alignment vertical="center" wrapText="1"/>
    </xf>
    <xf numFmtId="0" fontId="4" fillId="2" borderId="1" xfId="44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0" fontId="4" fillId="2" borderId="6" xfId="44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3" fontId="4" fillId="2" borderId="1" xfId="9" applyFont="1" applyFill="1" applyBorder="1" applyAlignment="1">
      <alignment horizontal="center" shrinkToFit="1"/>
    </xf>
    <xf numFmtId="43" fontId="3" fillId="2" borderId="1" xfId="9" applyFont="1" applyFill="1" applyBorder="1" applyAlignment="1">
      <alignment horizontal="center" shrinkToFit="1"/>
    </xf>
    <xf numFmtId="43" fontId="4" fillId="2" borderId="1" xfId="9" applyFont="1" applyFill="1" applyBorder="1" applyAlignment="1">
      <alignment horizontal="left" shrinkToFit="1"/>
    </xf>
    <xf numFmtId="43" fontId="3" fillId="2" borderId="1" xfId="9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3" fillId="2" borderId="3" xfId="0" applyFont="1" applyFill="1" applyBorder="1" applyAlignment="1"/>
    <xf numFmtId="0" fontId="3" fillId="2" borderId="1" xfId="38" applyFont="1" applyFill="1" applyBorder="1" applyAlignment="1">
      <alignment vertical="center"/>
    </xf>
    <xf numFmtId="180" fontId="3" fillId="2" borderId="6" xfId="0" applyNumberFormat="1" applyFont="1" applyFill="1" applyBorder="1" applyAlignment="1">
      <alignment horizontal="center" vertical="center"/>
    </xf>
    <xf numFmtId="180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0" xfId="38" applyFont="1" applyFill="1" applyAlignment="1">
      <alignment horizontal="left" vertical="center"/>
    </xf>
    <xf numFmtId="0" fontId="3" fillId="2" borderId="0" xfId="38" applyFont="1" applyFill="1" applyAlignment="1">
      <alignment horizontal="centerContinuous" vertical="center"/>
    </xf>
    <xf numFmtId="180" fontId="3" fillId="2" borderId="1" xfId="53" applyNumberFormat="1" applyFont="1" applyFill="1" applyBorder="1" applyAlignment="1">
      <alignment horizontal="center"/>
    </xf>
    <xf numFmtId="176" fontId="3" fillId="2" borderId="1" xfId="53" applyNumberFormat="1" applyFont="1" applyFill="1" applyBorder="1" applyAlignment="1">
      <alignment horizontal="center"/>
    </xf>
    <xf numFmtId="14" fontId="3" fillId="2" borderId="1" xfId="53" applyNumberFormat="1" applyFont="1" applyFill="1" applyBorder="1" applyAlignment="1">
      <alignment horizontal="center"/>
    </xf>
    <xf numFmtId="180" fontId="3" fillId="2" borderId="1" xfId="38" applyNumberFormat="1" applyFont="1" applyFill="1" applyBorder="1" applyAlignment="1">
      <alignment vertical="center"/>
    </xf>
    <xf numFmtId="180" fontId="3" fillId="2" borderId="0" xfId="0" applyNumberFormat="1" applyFont="1" applyFill="1" applyAlignment="1">
      <alignment horizontal="center" vertical="center"/>
    </xf>
    <xf numFmtId="180" fontId="3" fillId="2" borderId="0" xfId="0" applyNumberFormat="1" applyFont="1" applyFill="1">
      <alignment vertical="center"/>
    </xf>
    <xf numFmtId="14" fontId="4" fillId="2" borderId="1" xfId="53" applyNumberFormat="1" applyFont="1" applyFill="1" applyBorder="1" applyAlignment="1">
      <alignment horizontal="center"/>
    </xf>
    <xf numFmtId="0" fontId="9" fillId="2" borderId="0" xfId="38" applyFont="1" applyFill="1" applyAlignment="1">
      <alignment horizontal="centerContinuous"/>
    </xf>
    <xf numFmtId="0" fontId="3" fillId="2" borderId="1" xfId="44" applyFont="1" applyFill="1" applyBorder="1" applyAlignment="1">
      <alignment horizontal="center" vertical="center"/>
    </xf>
    <xf numFmtId="180" fontId="3" fillId="2" borderId="1" xfId="38" applyNumberFormat="1" applyFont="1" applyFill="1" applyBorder="1" applyAlignment="1">
      <alignment horizontal="center" vertical="center"/>
    </xf>
    <xf numFmtId="180" fontId="3" fillId="2" borderId="1" xfId="53" applyNumberFormat="1" applyFont="1" applyFill="1" applyBorder="1" applyAlignment="1">
      <alignment horizontal="center" wrapText="1"/>
    </xf>
    <xf numFmtId="2" fontId="3" fillId="2" borderId="1" xfId="38" applyNumberFormat="1" applyFont="1" applyFill="1" applyBorder="1" applyAlignment="1">
      <alignment horizontal="center" vertical="center"/>
    </xf>
    <xf numFmtId="180" fontId="3" fillId="2" borderId="1" xfId="9" applyNumberFormat="1" applyFont="1" applyFill="1" applyBorder="1" applyAlignment="1">
      <alignment horizontal="center" wrapText="1"/>
    </xf>
    <xf numFmtId="180" fontId="3" fillId="2" borderId="1" xfId="9" applyNumberFormat="1" applyFont="1" applyFill="1" applyBorder="1" applyAlignment="1">
      <alignment horizontal="center" vertical="center" shrinkToFit="1"/>
    </xf>
    <xf numFmtId="180" fontId="3" fillId="2" borderId="1" xfId="9" applyNumberFormat="1" applyFont="1" applyFill="1" applyBorder="1" applyAlignment="1">
      <alignment horizontal="right" vertical="center"/>
    </xf>
    <xf numFmtId="180" fontId="8" fillId="2" borderId="1" xfId="0" applyNumberFormat="1" applyFont="1" applyFill="1" applyBorder="1" applyAlignment="1">
      <alignment horizontal="right" vertical="center" wrapText="1"/>
    </xf>
    <xf numFmtId="180" fontId="3" fillId="2" borderId="1" xfId="9" applyNumberFormat="1" applyFont="1" applyFill="1" applyBorder="1" applyAlignment="1">
      <alignment vertical="center" wrapText="1"/>
    </xf>
    <xf numFmtId="180" fontId="3" fillId="2" borderId="1" xfId="9" applyNumberFormat="1" applyFont="1" applyFill="1" applyBorder="1">
      <alignment vertical="center"/>
    </xf>
    <xf numFmtId="0" fontId="10" fillId="2" borderId="0" xfId="38" applyFont="1" applyFill="1" applyAlignment="1">
      <alignment horizontal="centerContinuous"/>
    </xf>
    <xf numFmtId="178" fontId="3" fillId="2" borderId="0" xfId="5" applyFont="1" applyFill="1" applyAlignment="1">
      <alignment vertical="center"/>
    </xf>
    <xf numFmtId="0" fontId="3" fillId="2" borderId="0" xfId="38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38" applyFont="1" applyFill="1" applyBorder="1" applyAlignment="1">
      <alignment horizontal="centerContinuous" vertical="center" wrapText="1"/>
    </xf>
    <xf numFmtId="178" fontId="3" fillId="2" borderId="1" xfId="5" applyFont="1" applyFill="1" applyBorder="1" applyAlignment="1">
      <alignment horizontal="centerContinuous" vertical="center" wrapText="1"/>
    </xf>
    <xf numFmtId="0" fontId="3" fillId="2" borderId="1" xfId="38" applyFont="1" applyFill="1" applyBorder="1" applyAlignment="1">
      <alignment horizontal="center" vertical="center" wrapText="1"/>
    </xf>
    <xf numFmtId="178" fontId="3" fillId="2" borderId="1" xfId="5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178" fontId="3" fillId="2" borderId="0" xfId="5" applyFont="1" applyFill="1"/>
    <xf numFmtId="0" fontId="11" fillId="3" borderId="0" xfId="38" applyFont="1" applyFill="1"/>
    <xf numFmtId="0" fontId="2" fillId="3" borderId="0" xfId="38" applyFont="1" applyFill="1"/>
    <xf numFmtId="178" fontId="2" fillId="3" borderId="0" xfId="5" applyFont="1" applyFill="1"/>
    <xf numFmtId="43" fontId="6" fillId="2" borderId="0" xfId="9" applyFont="1" applyFill="1" applyAlignment="1"/>
    <xf numFmtId="182" fontId="6" fillId="2" borderId="0" xfId="38" applyNumberFormat="1" applyFill="1"/>
    <xf numFmtId="0" fontId="4" fillId="2" borderId="4" xfId="44" applyFont="1" applyFill="1" applyBorder="1" applyAlignment="1" quotePrefix="1">
      <alignment vertical="center" wrapText="1"/>
    </xf>
    <xf numFmtId="0" fontId="4" fillId="2" borderId="1" xfId="44" applyFont="1" applyFill="1" applyBorder="1" applyAlignment="1" quotePrefix="1">
      <alignment horizontal="center" vertical="center" wrapText="1"/>
    </xf>
    <xf numFmtId="0" fontId="3" fillId="2" borderId="1" xfId="44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9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10" xfId="38"/>
    <cellStyle name="20% - 强调文字颜色 2" xfId="39" builtinId="34"/>
    <cellStyle name="40% - 强调文字颜色 2" xfId="40" builtinId="35"/>
    <cellStyle name="常规 220" xfId="41"/>
    <cellStyle name="强调文字颜色 3" xfId="42" builtinId="37"/>
    <cellStyle name="强调文字颜色 4" xfId="43" builtinId="41"/>
    <cellStyle name="常规 207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72" xfId="53"/>
    <cellStyle name="常规_Sheet1" xfId="54"/>
    <cellStyle name="超链接 2" xfId="55"/>
    <cellStyle name="千位分隔 2" xfId="56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 in 5241-2 2003 Long Term Investment Breakdow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&#39033;&#30446;\57-&#33337;&#33334;&#35780;&#20272;&#65288;&#33670;&#30000;&#28023;&#35686;&#23616;&#65289;\&#33337;&#33334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平均年限法(基于入账原值和入账预计使用期间)"/>
      <sheetName val="资产分类信息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会计科目"/>
      <sheetName val="#REF!"/>
      <sheetName val="Main"/>
      <sheetName val="Financ__Overview"/>
      <sheetName val="Toolbox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"/>
      <sheetName val="????????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_701"/>
      <sheetName val="_702"/>
      <sheetName val="_703"/>
      <sheetName val="_704"/>
      <sheetName val="_705"/>
      <sheetName val="_712"/>
      <sheetName val="新产品贡献率"/>
      <sheetName val="________"/>
      <sheetName val="KKKKKKKK"/>
      <sheetName val="设定"/>
      <sheetName val="4.3.1物料损耗率"/>
      <sheetName val="福华整理6月负债表"/>
      <sheetName val="YS02-02"/>
      <sheetName val="_x005f_x0000__x005f_x0000__x005f_x0000__x005f_x0000__x0"/>
      <sheetName val="其他货币资金.dbf"/>
      <sheetName val="银行存款.dbf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_04009"/>
      <sheetName val="_0401"/>
      <sheetName val="UFPrn20040930171821"/>
      <sheetName val="4-货币资金-现金"/>
      <sheetName val="物业类型"/>
      <sheetName val="SMCTSSP2"/>
      <sheetName val="_x005f_x005f_x005f_x0000__x005f_x005f_x005f_x0000__x005"/>
      <sheetName val="订单"/>
      <sheetName val="#REF"/>
      <sheetName val="选项表"/>
      <sheetName val="表格索引"/>
      <sheetName val="应收电费情况一览表"/>
      <sheetName val="_x005f_x005f_x005f_x005f_x005f_x005f_x005f_x0000__x005f"/>
      <sheetName val="_x005f_x005f_x005f_x005f_x005f_x005f_x005f_x005f_x005f_x005f_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_x005f_x005f_"/>
      <sheetName val="资产表横向"/>
      <sheetName val="目录"/>
      <sheetName val="期初调整"/>
      <sheetName val="Market share"/>
      <sheetName val="fs(for Consol)"/>
      <sheetName val="10-2.固定资产处置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C4_"/>
      <sheetName val="_"/>
      <sheetName val="Sheet3"/>
      <sheetName val="SW-TEO"/>
      <sheetName val="_x0"/>
      <sheetName val="收入"/>
      <sheetName val="_x005"/>
      <sheetName val="_x005f"/>
      <sheetName val="11�Ȼ���"/>
      <sheetName val="���[��2��"/>
      <sheetName val="Ӧ˰��"/>
      <sheetName val="������˷���"/>
      <sheetName val="��ˮ�����"/>
      <sheetName val="���ܱ�"/>
      <sheetName val="˵��"/>
      <sheetName val="삅ོ䚋栠Ѫ"/>
      <sheetName val="삅ོ"/>
      <sheetName val="삅ོ䚋"/>
      <sheetName val="삅ོ䚋栠"/>
      <sheetName val="삅ོ䚋栠Ѫࡪ㋨ﯾ_xffff_ﱅ잃蔐緀薼糀謋⁎橓"/>
      <sheetName val="삅ོ䚋栠Ѫࡪ㋨"/>
      <sheetName val="삅ོ䚋栠Ѫࡪ㋨ﯾ_xffff_ﱅ잃蔐緀薼糀謋"/>
      <sheetName val="삅ོ䚋栠Ѫࡪ㋨ﯾ_xffff_ﱅ잃"/>
      <sheetName val="삅ོ䚋栠Ѫࡪ㋨ﯾ_xffff_ﱅ잃蔐緀薼糀"/>
      <sheetName val="삅ོ䚋栠Ѫࡪ㋨ﯾ_xffff_ﱅ잃蔐緀"/>
      <sheetName val="삅ོ䚋栠Ѫࡪ㋨ﯾ_xffff_ﱅ잃蔐緀薼"/>
      <sheetName val="삅ོ䚋栠Ѫࡪ㋨ﯾ_xffff_ﱅ잃蔐"/>
      <sheetName val="삅ོ䚋栠Ѫࡪ㋨ﯾ_xffff_ﱅ잃蔐緀薼糀謋⁎橓晴￻"/>
      <sheetName val="삅ོ䚋栠Ѫࡪ㋨ﯾ"/>
      <sheetName val="삅ོ䚋栠Ѫࡪ㋨ﯾ_xffff_ﱅ"/>
      <sheetName val="삅"/>
      <sheetName val="调整后报表"/>
      <sheetName val="B5"/>
      <sheetName val="现金流量表"/>
      <sheetName val="报表附注"/>
      <sheetName val="非流动资产汇总"/>
      <sheetName val="基础数据配置"/>
      <sheetName val="总人口"/>
      <sheetName val="雪花干成本詨"/>
      <sheetName val="_200209"/>
      <sheetName val="一般预算收入"/>
      <sheetName val="行政区划"/>
      <sheetName val="C01-1"/>
      <sheetName val="存货差异分析表"/>
      <sheetName val="单位库"/>
      <sheetName val="电视监控"/>
      <sheetName val="Financ. Overview"/>
      <sheetName val="经济指标"/>
      <sheetName val="钢筋计算表"/>
      <sheetName val="销售财务日报表②"/>
      <sheetName val="参照表"/>
      <sheetName val="46亩(新)"/>
      <sheetName val="基础数据命名表"/>
      <sheetName val="技术指标"/>
      <sheetName val="税金预测"/>
      <sheetName val="主要规划指标"/>
      <sheetName val="税金缴纳情况"/>
      <sheetName val="土地款预测"/>
      <sheetName val="销售回款预测"/>
      <sheetName val="08.01"/>
      <sheetName val="政府性收费预测"/>
      <sheetName val="参数表"/>
      <sheetName val="1-4栋结算清单汇总表"/>
      <sheetName val="设计指标"/>
      <sheetName val="墙面工程"/>
      <sheetName val="改加胶玻璃、室外栏杆"/>
      <sheetName val="廊桥水乡"/>
      <sheetName val="中央公园城"/>
      <sheetName val="11年计划"/>
      <sheetName val="字段"/>
      <sheetName val="1.投标总价封面"/>
      <sheetName val="折线图2数据"/>
      <sheetName val="合计"/>
      <sheetName val="P1012001"/>
      <sheetName val="变更部分 (3) "/>
      <sheetName val="D栋计算式明细"/>
      <sheetName val="内围地梁钢筋说明"/>
      <sheetName val="经济指标分析表"/>
      <sheetName val="尬尀一吀"/>
      <sheetName val="07年产量预测"/>
      <sheetName val="萧山厂"/>
      <sheetName val="余杭厂"/>
      <sheetName val="嘉兴厂"/>
      <sheetName val="台州厂"/>
      <sheetName val="宁波厂"/>
      <sheetName val="温州厂"/>
      <sheetName val="西湖厂"/>
      <sheetName val="德清厂"/>
      <sheetName val="营销中心"/>
      <sheetName val="产能分析"/>
      <sheetName val="出厂前质量反馈 "/>
      <sheetName val="ADDITION"/>
      <sheetName val="BPR"/>
      <sheetName val="参数"/>
      <sheetName val="ZH封面"/>
      <sheetName val="ZH-1明细表"/>
      <sheetName val="合并利"/>
      <sheetName val="E1020"/>
      <sheetName val="预收账款明细表"/>
      <sheetName val="利润调整过程表"/>
      <sheetName val="基本调整分录"/>
      <sheetName val="月度毛利率分析表"/>
      <sheetName val="12月-调整"/>
      <sheetName val="6月"/>
      <sheetName val="þ"/>
      <sheetName val="_x0010_"/>
      <sheetName val="发出商品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/>
      <sheetData sheetId="222" refreshError="1"/>
      <sheetData sheetId="223" refreshError="1"/>
      <sheetData sheetId="224" refreshError="1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ing"/>
      <sheetName val="未合并子公司"/>
      <sheetName val="未合并联营公司"/>
      <sheetName val="联营公司"/>
      <sheetName val="其他股权投资"/>
      <sheetName val="债权投资"/>
      <sheetName val="长期股权投资差额"/>
      <sheetName val="合并价差"/>
      <sheetName val="sheet1"/>
      <sheetName val="detail"/>
      <sheetName val="Tickmarks"/>
      <sheetName val="#REF!"/>
      <sheetName val="目录"/>
      <sheetName val="短期投资"/>
      <sheetName val="SW-TEO"/>
      <sheetName val="Sheet2"/>
      <sheetName val="Sheet3"/>
      <sheetName val="eqpmad2"/>
      <sheetName val="B"/>
      <sheetName val="Open"/>
      <sheetName val="POWER ASSUMPTIONS"/>
      <sheetName val="Sch PR-2"/>
      <sheetName val="Sch PR-3"/>
      <sheetName val="投保项目"/>
      <sheetName val="集团外部关联方往来函证控制"/>
      <sheetName val="集团外部关联方交易及往来"/>
      <sheetName val="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案例计算表"/>
      <sheetName val="Sheet1"/>
      <sheetName val="腾达98-成本法"/>
      <sheetName val="另外一种方法"/>
      <sheetName val="腾达98-市场法"/>
      <sheetName val="参数"/>
      <sheetName val="相关资料"/>
      <sheetName val="询价"/>
      <sheetName val="询价1"/>
      <sheetName val="Sheet5"/>
      <sheetName val="Sheet3"/>
      <sheetName val="Sheet7"/>
      <sheetName val="Sheet4"/>
      <sheetName val="Sheet2"/>
      <sheetName val="兴通19-市场法"/>
    </sheetNames>
    <sheetDataSet>
      <sheetData sheetId="0"/>
      <sheetData sheetId="1"/>
      <sheetData sheetId="2">
        <row r="54">
          <cell r="S54">
            <v>1765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Z34"/>
  <sheetViews>
    <sheetView tabSelected="1" topLeftCell="N5" workbookViewId="0">
      <selection activeCell="BE12" sqref="BE12"/>
    </sheetView>
  </sheetViews>
  <sheetFormatPr defaultColWidth="9.6" defaultRowHeight="15.75"/>
  <cols>
    <col min="1" max="1" width="4.4" style="49" customWidth="1"/>
    <col min="2" max="2" width="13.8" style="49" customWidth="1"/>
    <col min="3" max="3" width="15.7333333333333" style="49" customWidth="1"/>
    <col min="4" max="4" width="12.0666666666667" style="49" customWidth="1"/>
    <col min="5" max="5" width="12.4666666666667" style="49" customWidth="1"/>
    <col min="6" max="7" width="8.53333333333333" style="49" customWidth="1"/>
    <col min="8" max="8" width="14" style="49" customWidth="1"/>
    <col min="9" max="11" width="6.53333333333333" style="49" customWidth="1"/>
    <col min="12" max="13" width="8.6" style="49" customWidth="1"/>
    <col min="14" max="15" width="10.8" style="49" customWidth="1"/>
    <col min="16" max="17" width="10.6" style="49" customWidth="1"/>
    <col min="18" max="18" width="10.8" style="49" hidden="1" customWidth="1"/>
    <col min="19" max="29" width="10.8" style="49" hidden="1" customWidth="1" outlineLevel="1"/>
    <col min="30" max="31" width="8.13333333333333" style="49" hidden="1" customWidth="1" outlineLevel="1"/>
    <col min="32" max="32" width="7.06666666666667" style="49" hidden="1" customWidth="1" outlineLevel="1"/>
    <col min="33" max="35" width="4.93333333333333" style="49" hidden="1" customWidth="1" outlineLevel="1"/>
    <col min="36" max="36" width="6.93333333333333" style="49" hidden="1" customWidth="1" outlineLevel="1"/>
    <col min="37" max="37" width="25.6" style="49" hidden="1" customWidth="1" outlineLevel="1"/>
    <col min="38" max="38" width="9.73333333333333" style="49" hidden="1" customWidth="1" outlineLevel="1"/>
    <col min="39" max="39" width="31.6" style="49" hidden="1" customWidth="1" outlineLevel="1"/>
    <col min="40" max="40" width="16.1333333333333" style="49" hidden="1" customWidth="1" outlineLevel="1"/>
    <col min="41" max="41" width="4.93333333333333" style="49" hidden="1" customWidth="1" outlineLevel="1"/>
    <col min="42" max="43" width="8.66666666666667" style="49" hidden="1" customWidth="1" outlineLevel="1"/>
    <col min="44" max="44" width="9.2" style="49" hidden="1" customWidth="1" outlineLevel="1"/>
    <col min="45" max="45" width="8.66666666666667" style="49" hidden="1" customWidth="1" outlineLevel="1"/>
    <col min="46" max="46" width="11.8666666666667" style="49" hidden="1" customWidth="1" outlineLevel="1"/>
    <col min="47" max="47" width="17.2" style="49" hidden="1" customWidth="1" collapsed="1"/>
    <col min="48" max="48" width="16.1333333333333" style="49" hidden="1" customWidth="1"/>
    <col min="49" max="49" width="11.8666666666667" style="49" hidden="1" customWidth="1"/>
    <col min="50" max="50" width="12.4" style="49" customWidth="1"/>
    <col min="51" max="51" width="8.13333333333333" style="49" customWidth="1"/>
    <col min="52" max="52" width="14.4666666666667" style="50" customWidth="1"/>
    <col min="53" max="53" width="9.2" style="49" customWidth="1"/>
    <col min="54" max="54" width="10.2666666666667" style="49" customWidth="1"/>
    <col min="55" max="16384" width="9.6" style="49"/>
  </cols>
  <sheetData>
    <row r="1" ht="13.5" spans="1:3">
      <c r="A1" s="51" t="s">
        <v>0</v>
      </c>
      <c r="B1" s="51"/>
      <c r="C1" s="51"/>
    </row>
    <row r="2" s="43" customFormat="1" ht="27" customHeight="1" spans="1:54">
      <c r="A2" s="52" t="s">
        <v>1</v>
      </c>
      <c r="B2" s="52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</row>
    <row r="3" s="44" customFormat="1" ht="16.5" customHeight="1" spans="1:54">
      <c r="A3" s="45" t="s">
        <v>2</v>
      </c>
      <c r="B3" s="45"/>
      <c r="C3" s="45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</row>
    <row r="4" s="44" customFormat="1" ht="16.5" customHeight="1" spans="9:64">
      <c r="I4" s="78"/>
      <c r="J4" s="78"/>
      <c r="K4" s="78"/>
      <c r="L4" s="78"/>
      <c r="M4" s="78"/>
      <c r="N4" s="78"/>
      <c r="O4" s="78"/>
      <c r="P4" s="78"/>
      <c r="Q4" s="78"/>
      <c r="R4" s="83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="44" customFormat="1" ht="16.5" customHeight="1" spans="1:54">
      <c r="A5" s="55" t="s">
        <v>3</v>
      </c>
      <c r="B5" s="55"/>
      <c r="C5" s="55"/>
      <c r="D5" s="55"/>
      <c r="E5" s="55"/>
      <c r="AZ5" s="98"/>
      <c r="BB5" s="99" t="s">
        <v>4</v>
      </c>
    </row>
    <row r="6" s="45" customFormat="1" ht="24.6" customHeight="1" spans="1:54">
      <c r="A6" s="56" t="s">
        <v>5</v>
      </c>
      <c r="B6" s="115" t="s">
        <v>6</v>
      </c>
      <c r="C6" s="116" t="s">
        <v>7</v>
      </c>
      <c r="D6" s="117" t="s">
        <v>8</v>
      </c>
      <c r="E6" s="117" t="s">
        <v>9</v>
      </c>
      <c r="F6" s="56" t="s">
        <v>10</v>
      </c>
      <c r="G6" s="56" t="s">
        <v>11</v>
      </c>
      <c r="H6" s="56" t="s">
        <v>12</v>
      </c>
      <c r="I6" s="58" t="s">
        <v>13</v>
      </c>
      <c r="J6" s="58" t="s">
        <v>14</v>
      </c>
      <c r="K6" s="58" t="s">
        <v>15</v>
      </c>
      <c r="L6" s="58" t="s">
        <v>16</v>
      </c>
      <c r="M6" s="58" t="s">
        <v>17</v>
      </c>
      <c r="N6" s="58" t="s">
        <v>18</v>
      </c>
      <c r="O6" s="58" t="s">
        <v>19</v>
      </c>
      <c r="P6" s="58" t="s">
        <v>20</v>
      </c>
      <c r="Q6" s="58" t="s">
        <v>21</v>
      </c>
      <c r="R6" s="56" t="s">
        <v>22</v>
      </c>
      <c r="S6" s="56" t="s">
        <v>23</v>
      </c>
      <c r="T6" s="56" t="s">
        <v>24</v>
      </c>
      <c r="U6" s="56" t="s">
        <v>25</v>
      </c>
      <c r="V6" s="56" t="s">
        <v>26</v>
      </c>
      <c r="W6" s="56" t="s">
        <v>27</v>
      </c>
      <c r="X6" s="56" t="s">
        <v>28</v>
      </c>
      <c r="Y6" s="56" t="s">
        <v>29</v>
      </c>
      <c r="Z6" s="56" t="s">
        <v>30</v>
      </c>
      <c r="AA6" s="56" t="s">
        <v>31</v>
      </c>
      <c r="AB6" s="56" t="s">
        <v>32</v>
      </c>
      <c r="AC6" s="56" t="s">
        <v>33</v>
      </c>
      <c r="AD6" s="87" t="s">
        <v>34</v>
      </c>
      <c r="AE6" s="70"/>
      <c r="AF6" s="71"/>
      <c r="AG6" s="87" t="s">
        <v>35</v>
      </c>
      <c r="AH6" s="70"/>
      <c r="AI6" s="70"/>
      <c r="AJ6" s="71"/>
      <c r="AK6" s="87" t="s">
        <v>36</v>
      </c>
      <c r="AL6" s="71"/>
      <c r="AM6" s="87" t="s">
        <v>37</v>
      </c>
      <c r="AN6" s="70"/>
      <c r="AO6" s="71"/>
      <c r="AP6" s="56" t="s">
        <v>38</v>
      </c>
      <c r="AQ6" s="56" t="s">
        <v>39</v>
      </c>
      <c r="AR6" s="56" t="s">
        <v>40</v>
      </c>
      <c r="AS6" s="87" t="s">
        <v>41</v>
      </c>
      <c r="AT6" s="71"/>
      <c r="AU6" s="90" t="s">
        <v>42</v>
      </c>
      <c r="AV6" s="71"/>
      <c r="AW6" s="100" t="s">
        <v>43</v>
      </c>
      <c r="AX6" s="101" t="s">
        <v>44</v>
      </c>
      <c r="AY6" s="101"/>
      <c r="AZ6" s="102"/>
      <c r="BA6" s="103" t="s">
        <v>45</v>
      </c>
      <c r="BB6" s="16" t="s">
        <v>46</v>
      </c>
    </row>
    <row r="7" s="45" customFormat="1" ht="12.75" customHeight="1" spans="1:55">
      <c r="A7" s="59"/>
      <c r="B7" s="60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87" t="s">
        <v>47</v>
      </c>
      <c r="AE7" s="87" t="s">
        <v>48</v>
      </c>
      <c r="AF7" s="87" t="s">
        <v>49</v>
      </c>
      <c r="AG7" s="87" t="s">
        <v>50</v>
      </c>
      <c r="AH7" s="87" t="s">
        <v>51</v>
      </c>
      <c r="AI7" s="87" t="s">
        <v>52</v>
      </c>
      <c r="AJ7" s="87" t="s">
        <v>53</v>
      </c>
      <c r="AK7" s="87" t="s">
        <v>54</v>
      </c>
      <c r="AL7" s="87" t="s">
        <v>55</v>
      </c>
      <c r="AM7" s="87" t="s">
        <v>56</v>
      </c>
      <c r="AN7" s="87" t="s">
        <v>57</v>
      </c>
      <c r="AO7" s="87" t="s">
        <v>55</v>
      </c>
      <c r="AP7" s="59"/>
      <c r="AQ7" s="59"/>
      <c r="AR7" s="59"/>
      <c r="AS7" s="87" t="s">
        <v>58</v>
      </c>
      <c r="AT7" s="87" t="s">
        <v>59</v>
      </c>
      <c r="AU7" s="90" t="s">
        <v>60</v>
      </c>
      <c r="AV7" s="90" t="s">
        <v>61</v>
      </c>
      <c r="AW7" s="59"/>
      <c r="AX7" s="103" t="s">
        <v>60</v>
      </c>
      <c r="AY7" s="103" t="s">
        <v>62</v>
      </c>
      <c r="AZ7" s="104" t="s">
        <v>61</v>
      </c>
      <c r="BA7" s="59"/>
      <c r="BB7" s="59"/>
      <c r="BC7" s="83"/>
    </row>
    <row r="8" s="46" customFormat="1" ht="16.5" customHeight="1" spans="1:55">
      <c r="A8" s="61">
        <f t="shared" ref="A8:A24" si="0">IF(F8="","",ROW()-7)</f>
        <v>1</v>
      </c>
      <c r="B8" s="62" t="s">
        <v>63</v>
      </c>
      <c r="C8" s="63" t="s">
        <v>64</v>
      </c>
      <c r="D8" s="61" t="s">
        <v>65</v>
      </c>
      <c r="E8" s="61" t="s">
        <v>66</v>
      </c>
      <c r="F8" s="64" t="s">
        <v>67</v>
      </c>
      <c r="G8" s="65" t="s">
        <v>68</v>
      </c>
      <c r="H8" s="66" t="s">
        <v>69</v>
      </c>
      <c r="I8" s="79">
        <v>98</v>
      </c>
      <c r="J8" s="79">
        <v>15.8</v>
      </c>
      <c r="K8" s="79">
        <v>7.4</v>
      </c>
      <c r="L8" s="80">
        <v>2992</v>
      </c>
      <c r="M8" s="80">
        <v>1675</v>
      </c>
      <c r="N8" s="79">
        <v>1765</v>
      </c>
      <c r="O8" s="79">
        <v>5000</v>
      </c>
      <c r="P8" s="81">
        <v>38163</v>
      </c>
      <c r="Q8" s="85" t="s">
        <v>70</v>
      </c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89"/>
      <c r="AI8" s="79"/>
      <c r="AJ8" s="79"/>
      <c r="AK8" s="79"/>
      <c r="AL8" s="79"/>
      <c r="AM8" s="79"/>
      <c r="AN8" s="79"/>
      <c r="AO8" s="79"/>
      <c r="AP8" s="91"/>
      <c r="AQ8" s="91"/>
      <c r="AR8" s="92"/>
      <c r="AS8" s="93"/>
      <c r="AT8" s="93"/>
      <c r="AU8" s="94"/>
      <c r="AV8" s="95"/>
      <c r="AW8" s="96"/>
      <c r="AX8" s="94">
        <f>'[3]腾达98-成本法'!$S$54*10000</f>
        <v>17650000</v>
      </c>
      <c r="AY8" s="61" t="s">
        <v>71</v>
      </c>
      <c r="AZ8" s="96" t="s">
        <v>71</v>
      </c>
      <c r="BA8" s="105" t="str">
        <f t="shared" ref="BA8:BA27" si="1">IF(AV8-AW8=0,"",(AZ8-AV8+AW8)/(AV8-AW8)*100)</f>
        <v/>
      </c>
      <c r="BB8" s="106"/>
      <c r="BC8" s="107"/>
    </row>
    <row r="9" s="46" customFormat="1" ht="16.5" customHeight="1" spans="1:55">
      <c r="A9" s="61" t="str">
        <f t="shared" si="0"/>
        <v/>
      </c>
      <c r="B9" s="61"/>
      <c r="C9" s="61"/>
      <c r="D9" s="61"/>
      <c r="E9" s="61"/>
      <c r="F9" s="67"/>
      <c r="G9" s="67"/>
      <c r="H9" s="67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9"/>
      <c r="AI9" s="79"/>
      <c r="AJ9" s="79"/>
      <c r="AK9" s="79"/>
      <c r="AL9" s="79"/>
      <c r="AM9" s="79"/>
      <c r="AN9" s="79"/>
      <c r="AO9" s="79"/>
      <c r="AP9" s="91"/>
      <c r="AQ9" s="91"/>
      <c r="AR9" s="92"/>
      <c r="AS9" s="93"/>
      <c r="AT9" s="93"/>
      <c r="AU9" s="94"/>
      <c r="AV9" s="95"/>
      <c r="AW9" s="96"/>
      <c r="AX9" s="94"/>
      <c r="AY9" s="108"/>
      <c r="AZ9" s="96"/>
      <c r="BA9" s="105" t="str">
        <f t="shared" si="1"/>
        <v/>
      </c>
      <c r="BB9" s="106"/>
      <c r="BC9" s="107"/>
    </row>
    <row r="10" s="46" customFormat="1" ht="16.5" customHeight="1" spans="1:55">
      <c r="A10" s="61" t="str">
        <f t="shared" si="0"/>
        <v/>
      </c>
      <c r="B10" s="61"/>
      <c r="C10" s="61"/>
      <c r="D10" s="61"/>
      <c r="E10" s="61"/>
      <c r="F10" s="67"/>
      <c r="G10" s="67"/>
      <c r="H10" s="67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89"/>
      <c r="AI10" s="79"/>
      <c r="AJ10" s="79"/>
      <c r="AK10" s="79"/>
      <c r="AL10" s="79"/>
      <c r="AM10" s="79"/>
      <c r="AN10" s="79"/>
      <c r="AO10" s="79"/>
      <c r="AP10" s="91"/>
      <c r="AQ10" s="91"/>
      <c r="AR10" s="92"/>
      <c r="AS10" s="93"/>
      <c r="AT10" s="93"/>
      <c r="AU10" s="94"/>
      <c r="AV10" s="95"/>
      <c r="AW10" s="96"/>
      <c r="AX10" s="94"/>
      <c r="AY10" s="108"/>
      <c r="AZ10" s="96"/>
      <c r="BA10" s="105" t="str">
        <f t="shared" si="1"/>
        <v/>
      </c>
      <c r="BB10" s="106"/>
      <c r="BC10" s="107"/>
    </row>
    <row r="11" s="46" customFormat="1" ht="16.5" customHeight="1" spans="1:55">
      <c r="A11" s="61" t="str">
        <f t="shared" si="0"/>
        <v/>
      </c>
      <c r="B11" s="61"/>
      <c r="C11" s="61"/>
      <c r="D11" s="61"/>
      <c r="E11" s="61"/>
      <c r="F11" s="67"/>
      <c r="G11" s="67"/>
      <c r="H11" s="67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89"/>
      <c r="AI11" s="79"/>
      <c r="AJ11" s="79"/>
      <c r="AK11" s="79"/>
      <c r="AL11" s="79"/>
      <c r="AM11" s="79"/>
      <c r="AN11" s="79"/>
      <c r="AO11" s="79"/>
      <c r="AP11" s="91"/>
      <c r="AQ11" s="91"/>
      <c r="AR11" s="92"/>
      <c r="AS11" s="93"/>
      <c r="AT11" s="93"/>
      <c r="AU11" s="94"/>
      <c r="AV11" s="95"/>
      <c r="AW11" s="96"/>
      <c r="AX11" s="94"/>
      <c r="AY11" s="108"/>
      <c r="AZ11" s="96"/>
      <c r="BA11" s="105" t="str">
        <f t="shared" si="1"/>
        <v/>
      </c>
      <c r="BB11" s="106"/>
      <c r="BC11" s="107"/>
    </row>
    <row r="12" s="46" customFormat="1" ht="16.5" customHeight="1" spans="1:55">
      <c r="A12" s="61" t="str">
        <f t="shared" si="0"/>
        <v/>
      </c>
      <c r="B12" s="61"/>
      <c r="C12" s="61"/>
      <c r="D12" s="61"/>
      <c r="E12" s="61"/>
      <c r="F12" s="67"/>
      <c r="G12" s="67"/>
      <c r="H12" s="67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89"/>
      <c r="AI12" s="79"/>
      <c r="AJ12" s="79"/>
      <c r="AK12" s="79"/>
      <c r="AL12" s="79"/>
      <c r="AM12" s="79"/>
      <c r="AN12" s="79"/>
      <c r="AO12" s="79"/>
      <c r="AP12" s="91"/>
      <c r="AQ12" s="91"/>
      <c r="AR12" s="92"/>
      <c r="AS12" s="93"/>
      <c r="AT12" s="93"/>
      <c r="AU12" s="94"/>
      <c r="AV12" s="95"/>
      <c r="AW12" s="96"/>
      <c r="AX12" s="94"/>
      <c r="AY12" s="108"/>
      <c r="AZ12" s="96"/>
      <c r="BA12" s="105" t="str">
        <f t="shared" si="1"/>
        <v/>
      </c>
      <c r="BB12" s="106"/>
      <c r="BC12" s="107"/>
    </row>
    <row r="13" s="46" customFormat="1" ht="16.5" customHeight="1" spans="1:55">
      <c r="A13" s="61" t="str">
        <f t="shared" si="0"/>
        <v/>
      </c>
      <c r="B13" s="61"/>
      <c r="C13" s="61"/>
      <c r="D13" s="61"/>
      <c r="E13" s="61"/>
      <c r="F13" s="67"/>
      <c r="G13" s="67"/>
      <c r="H13" s="67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89"/>
      <c r="AI13" s="79"/>
      <c r="AJ13" s="79"/>
      <c r="AK13" s="79"/>
      <c r="AL13" s="79"/>
      <c r="AM13" s="79"/>
      <c r="AN13" s="79"/>
      <c r="AO13" s="79"/>
      <c r="AP13" s="91"/>
      <c r="AQ13" s="91"/>
      <c r="AR13" s="92"/>
      <c r="AS13" s="93"/>
      <c r="AT13" s="93"/>
      <c r="AU13" s="94"/>
      <c r="AV13" s="95"/>
      <c r="AW13" s="96"/>
      <c r="AX13" s="94"/>
      <c r="AY13" s="108"/>
      <c r="AZ13" s="96"/>
      <c r="BA13" s="105" t="str">
        <f t="shared" si="1"/>
        <v/>
      </c>
      <c r="BB13" s="106"/>
      <c r="BC13" s="107"/>
    </row>
    <row r="14" s="46" customFormat="1" ht="16.5" customHeight="1" spans="1:55">
      <c r="A14" s="61" t="str">
        <f t="shared" si="0"/>
        <v/>
      </c>
      <c r="B14" s="61"/>
      <c r="C14" s="61"/>
      <c r="D14" s="61"/>
      <c r="E14" s="61"/>
      <c r="F14" s="67"/>
      <c r="G14" s="67"/>
      <c r="H14" s="67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89"/>
      <c r="AI14" s="79"/>
      <c r="AJ14" s="79"/>
      <c r="AK14" s="79"/>
      <c r="AL14" s="79"/>
      <c r="AM14" s="79"/>
      <c r="AN14" s="79"/>
      <c r="AO14" s="79"/>
      <c r="AP14" s="91"/>
      <c r="AQ14" s="91"/>
      <c r="AR14" s="92"/>
      <c r="AS14" s="93"/>
      <c r="AT14" s="93"/>
      <c r="AU14" s="94"/>
      <c r="AV14" s="95"/>
      <c r="AW14" s="96"/>
      <c r="AX14" s="94"/>
      <c r="AY14" s="108"/>
      <c r="AZ14" s="96"/>
      <c r="BA14" s="105" t="str">
        <f t="shared" si="1"/>
        <v/>
      </c>
      <c r="BB14" s="106"/>
      <c r="BC14" s="107"/>
    </row>
    <row r="15" s="46" customFormat="1" ht="16.5" customHeight="1" spans="1:55">
      <c r="A15" s="61" t="str">
        <f t="shared" si="0"/>
        <v/>
      </c>
      <c r="B15" s="61"/>
      <c r="C15" s="61"/>
      <c r="D15" s="61"/>
      <c r="E15" s="61"/>
      <c r="F15" s="67"/>
      <c r="G15" s="67"/>
      <c r="H15" s="67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89"/>
      <c r="AI15" s="79"/>
      <c r="AJ15" s="79"/>
      <c r="AK15" s="79"/>
      <c r="AL15" s="79"/>
      <c r="AM15" s="79"/>
      <c r="AN15" s="79"/>
      <c r="AO15" s="79"/>
      <c r="AP15" s="91"/>
      <c r="AQ15" s="91"/>
      <c r="AR15" s="92"/>
      <c r="AS15" s="93"/>
      <c r="AT15" s="93"/>
      <c r="AU15" s="94"/>
      <c r="AV15" s="95"/>
      <c r="AW15" s="96"/>
      <c r="AX15" s="94"/>
      <c r="AY15" s="108"/>
      <c r="AZ15" s="96"/>
      <c r="BA15" s="105" t="str">
        <f t="shared" si="1"/>
        <v/>
      </c>
      <c r="BB15" s="106"/>
      <c r="BC15" s="107"/>
    </row>
    <row r="16" s="46" customFormat="1" ht="16.5" customHeight="1" spans="1:55">
      <c r="A16" s="61" t="str">
        <f t="shared" si="0"/>
        <v/>
      </c>
      <c r="B16" s="61"/>
      <c r="C16" s="61"/>
      <c r="D16" s="61"/>
      <c r="E16" s="61"/>
      <c r="F16" s="67"/>
      <c r="G16" s="67"/>
      <c r="H16" s="67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89"/>
      <c r="AI16" s="79"/>
      <c r="AJ16" s="79"/>
      <c r="AK16" s="79"/>
      <c r="AL16" s="79"/>
      <c r="AM16" s="79"/>
      <c r="AN16" s="79"/>
      <c r="AO16" s="79"/>
      <c r="AP16" s="91"/>
      <c r="AQ16" s="91"/>
      <c r="AR16" s="92"/>
      <c r="AS16" s="93"/>
      <c r="AT16" s="93"/>
      <c r="AU16" s="94"/>
      <c r="AV16" s="95"/>
      <c r="AW16" s="96"/>
      <c r="AX16" s="94"/>
      <c r="AY16" s="108"/>
      <c r="AZ16" s="96"/>
      <c r="BA16" s="105" t="str">
        <f t="shared" si="1"/>
        <v/>
      </c>
      <c r="BB16" s="106"/>
      <c r="BC16" s="107"/>
    </row>
    <row r="17" s="46" customFormat="1" ht="16.5" customHeight="1" spans="1:55">
      <c r="A17" s="61" t="str">
        <f t="shared" si="0"/>
        <v/>
      </c>
      <c r="B17" s="61"/>
      <c r="C17" s="61"/>
      <c r="D17" s="61"/>
      <c r="E17" s="61"/>
      <c r="F17" s="67"/>
      <c r="G17" s="67"/>
      <c r="H17" s="67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89"/>
      <c r="AI17" s="79"/>
      <c r="AJ17" s="79"/>
      <c r="AK17" s="79"/>
      <c r="AL17" s="79"/>
      <c r="AM17" s="79"/>
      <c r="AN17" s="79"/>
      <c r="AO17" s="79"/>
      <c r="AP17" s="91"/>
      <c r="AQ17" s="91"/>
      <c r="AR17" s="92"/>
      <c r="AS17" s="93"/>
      <c r="AT17" s="93"/>
      <c r="AU17" s="94"/>
      <c r="AV17" s="95"/>
      <c r="AW17" s="96"/>
      <c r="AX17" s="94"/>
      <c r="AY17" s="108"/>
      <c r="AZ17" s="96"/>
      <c r="BA17" s="105" t="str">
        <f t="shared" si="1"/>
        <v/>
      </c>
      <c r="BB17" s="106"/>
      <c r="BC17" s="107"/>
    </row>
    <row r="18" s="46" customFormat="1" ht="16.5" customHeight="1" spans="1:55">
      <c r="A18" s="61" t="str">
        <f t="shared" si="0"/>
        <v/>
      </c>
      <c r="B18" s="61"/>
      <c r="C18" s="61"/>
      <c r="D18" s="61"/>
      <c r="E18" s="61"/>
      <c r="F18" s="67"/>
      <c r="G18" s="67"/>
      <c r="H18" s="67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89"/>
      <c r="AI18" s="79"/>
      <c r="AJ18" s="79"/>
      <c r="AK18" s="79"/>
      <c r="AL18" s="79"/>
      <c r="AM18" s="79"/>
      <c r="AN18" s="79"/>
      <c r="AO18" s="79"/>
      <c r="AP18" s="91"/>
      <c r="AQ18" s="91"/>
      <c r="AR18" s="92"/>
      <c r="AS18" s="93"/>
      <c r="AT18" s="93"/>
      <c r="AU18" s="94"/>
      <c r="AV18" s="95"/>
      <c r="AW18" s="96"/>
      <c r="AX18" s="94"/>
      <c r="AY18" s="108"/>
      <c r="AZ18" s="96"/>
      <c r="BA18" s="105" t="str">
        <f t="shared" si="1"/>
        <v/>
      </c>
      <c r="BB18" s="106"/>
      <c r="BC18" s="107"/>
    </row>
    <row r="19" s="46" customFormat="1" ht="16.5" customHeight="1" spans="1:55">
      <c r="A19" s="61" t="str">
        <f t="shared" si="0"/>
        <v/>
      </c>
      <c r="B19" s="61"/>
      <c r="C19" s="61"/>
      <c r="D19" s="61"/>
      <c r="E19" s="61"/>
      <c r="F19" s="67"/>
      <c r="G19" s="67"/>
      <c r="H19" s="67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89"/>
      <c r="AI19" s="79"/>
      <c r="AJ19" s="79"/>
      <c r="AK19" s="79"/>
      <c r="AL19" s="79"/>
      <c r="AM19" s="79"/>
      <c r="AN19" s="79"/>
      <c r="AO19" s="79"/>
      <c r="AP19" s="91"/>
      <c r="AQ19" s="91"/>
      <c r="AR19" s="92"/>
      <c r="AS19" s="93"/>
      <c r="AT19" s="93"/>
      <c r="AU19" s="94"/>
      <c r="AV19" s="95"/>
      <c r="AW19" s="96"/>
      <c r="AX19" s="94"/>
      <c r="AY19" s="108"/>
      <c r="AZ19" s="96"/>
      <c r="BA19" s="105" t="str">
        <f t="shared" si="1"/>
        <v/>
      </c>
      <c r="BB19" s="106"/>
      <c r="BC19" s="107"/>
    </row>
    <row r="20" s="46" customFormat="1" ht="16.5" customHeight="1" spans="1:55">
      <c r="A20" s="61" t="str">
        <f t="shared" si="0"/>
        <v/>
      </c>
      <c r="B20" s="61"/>
      <c r="C20" s="61"/>
      <c r="D20" s="61"/>
      <c r="E20" s="61"/>
      <c r="F20" s="67"/>
      <c r="G20" s="67"/>
      <c r="H20" s="67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89"/>
      <c r="AI20" s="79"/>
      <c r="AJ20" s="79"/>
      <c r="AK20" s="79"/>
      <c r="AL20" s="79"/>
      <c r="AM20" s="79"/>
      <c r="AN20" s="79"/>
      <c r="AO20" s="79"/>
      <c r="AP20" s="91"/>
      <c r="AQ20" s="91"/>
      <c r="AR20" s="92"/>
      <c r="AS20" s="93"/>
      <c r="AT20" s="93"/>
      <c r="AU20" s="94"/>
      <c r="AV20" s="95"/>
      <c r="AW20" s="96"/>
      <c r="AX20" s="94"/>
      <c r="AY20" s="108"/>
      <c r="AZ20" s="96"/>
      <c r="BA20" s="105" t="str">
        <f t="shared" si="1"/>
        <v/>
      </c>
      <c r="BB20" s="106"/>
      <c r="BC20" s="107"/>
    </row>
    <row r="21" s="46" customFormat="1" ht="16.5" customHeight="1" spans="1:55">
      <c r="A21" s="61" t="str">
        <f t="shared" si="0"/>
        <v/>
      </c>
      <c r="B21" s="61"/>
      <c r="C21" s="61"/>
      <c r="D21" s="61"/>
      <c r="E21" s="61"/>
      <c r="F21" s="67"/>
      <c r="G21" s="67"/>
      <c r="H21" s="67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89"/>
      <c r="AI21" s="79"/>
      <c r="AJ21" s="79"/>
      <c r="AK21" s="79"/>
      <c r="AL21" s="79"/>
      <c r="AM21" s="79"/>
      <c r="AN21" s="79"/>
      <c r="AO21" s="79"/>
      <c r="AP21" s="91"/>
      <c r="AQ21" s="91"/>
      <c r="AR21" s="92"/>
      <c r="AS21" s="93"/>
      <c r="AT21" s="93"/>
      <c r="AU21" s="94"/>
      <c r="AV21" s="95"/>
      <c r="AW21" s="96"/>
      <c r="AX21" s="94"/>
      <c r="AY21" s="108"/>
      <c r="AZ21" s="96"/>
      <c r="BA21" s="105" t="str">
        <f t="shared" si="1"/>
        <v/>
      </c>
      <c r="BB21" s="106"/>
      <c r="BC21" s="107"/>
    </row>
    <row r="22" s="46" customFormat="1" ht="16.5" customHeight="1" spans="1:55">
      <c r="A22" s="61" t="str">
        <f t="shared" si="0"/>
        <v/>
      </c>
      <c r="B22" s="61"/>
      <c r="C22" s="61"/>
      <c r="D22" s="61"/>
      <c r="E22" s="61"/>
      <c r="F22" s="67"/>
      <c r="G22" s="67"/>
      <c r="H22" s="67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9"/>
      <c r="AI22" s="79"/>
      <c r="AJ22" s="79"/>
      <c r="AK22" s="79"/>
      <c r="AL22" s="79"/>
      <c r="AM22" s="79"/>
      <c r="AN22" s="79"/>
      <c r="AO22" s="79"/>
      <c r="AP22" s="91"/>
      <c r="AQ22" s="91"/>
      <c r="AR22" s="92"/>
      <c r="AS22" s="93"/>
      <c r="AT22" s="93"/>
      <c r="AU22" s="94"/>
      <c r="AV22" s="95"/>
      <c r="AW22" s="96"/>
      <c r="AX22" s="94"/>
      <c r="AY22" s="108"/>
      <c r="AZ22" s="96"/>
      <c r="BA22" s="105" t="str">
        <f t="shared" si="1"/>
        <v/>
      </c>
      <c r="BB22" s="106"/>
      <c r="BC22" s="107"/>
    </row>
    <row r="23" s="46" customFormat="1" ht="16.5" customHeight="1" spans="1:55">
      <c r="A23" s="61" t="str">
        <f t="shared" si="0"/>
        <v/>
      </c>
      <c r="B23" s="61"/>
      <c r="C23" s="61"/>
      <c r="D23" s="61"/>
      <c r="E23" s="61"/>
      <c r="F23" s="67"/>
      <c r="G23" s="67"/>
      <c r="H23" s="67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89"/>
      <c r="AI23" s="79"/>
      <c r="AJ23" s="79"/>
      <c r="AK23" s="79"/>
      <c r="AL23" s="79"/>
      <c r="AM23" s="79"/>
      <c r="AN23" s="79"/>
      <c r="AO23" s="79"/>
      <c r="AP23" s="91"/>
      <c r="AQ23" s="91"/>
      <c r="AR23" s="92"/>
      <c r="AS23" s="93"/>
      <c r="AT23" s="93"/>
      <c r="AU23" s="94"/>
      <c r="AV23" s="95"/>
      <c r="AW23" s="96"/>
      <c r="AX23" s="94"/>
      <c r="AY23" s="108"/>
      <c r="AZ23" s="96"/>
      <c r="BA23" s="105" t="str">
        <f t="shared" si="1"/>
        <v/>
      </c>
      <c r="BB23" s="106"/>
      <c r="BC23" s="107"/>
    </row>
    <row r="24" s="46" customFormat="1" ht="12.75" customHeight="1" spans="1:55">
      <c r="A24" s="61" t="str">
        <f t="shared" si="0"/>
        <v/>
      </c>
      <c r="B24" s="61"/>
      <c r="C24" s="61"/>
      <c r="D24" s="61"/>
      <c r="E24" s="61"/>
      <c r="F24" s="67"/>
      <c r="G24" s="67"/>
      <c r="H24" s="67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89"/>
      <c r="AI24" s="79"/>
      <c r="AJ24" s="79"/>
      <c r="AK24" s="79"/>
      <c r="AL24" s="79"/>
      <c r="AM24" s="79"/>
      <c r="AN24" s="79"/>
      <c r="AO24" s="79"/>
      <c r="AP24" s="91"/>
      <c r="AQ24" s="91"/>
      <c r="AR24" s="92"/>
      <c r="AS24" s="93"/>
      <c r="AT24" s="93"/>
      <c r="AU24" s="94"/>
      <c r="AV24" s="95"/>
      <c r="AW24" s="96"/>
      <c r="AX24" s="94"/>
      <c r="AY24" s="108"/>
      <c r="AZ24" s="96"/>
      <c r="BA24" s="105" t="str">
        <f t="shared" si="1"/>
        <v/>
      </c>
      <c r="BB24" s="106"/>
      <c r="BC24" s="107"/>
    </row>
    <row r="25" s="44" customFormat="1" ht="12.75" customHeight="1" spans="1:54">
      <c r="A25" s="68" t="s">
        <v>72</v>
      </c>
      <c r="B25" s="69"/>
      <c r="C25" s="69"/>
      <c r="D25" s="70"/>
      <c r="E25" s="70"/>
      <c r="F25" s="71"/>
      <c r="G25" s="72"/>
      <c r="H25" s="7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8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96">
        <f>SUM(AU8:AU24)</f>
        <v>0</v>
      </c>
      <c r="AV25" s="96">
        <f>SUM(AV8:AV24)</f>
        <v>0</v>
      </c>
      <c r="AW25" s="96">
        <f>SUM(AW8:AW24)</f>
        <v>0</v>
      </c>
      <c r="AX25" s="96">
        <f>SUM(AX8:AX24)</f>
        <v>17650000</v>
      </c>
      <c r="AY25" s="96"/>
      <c r="AZ25" s="96">
        <f>SUM(AZ8:AZ24)</f>
        <v>0</v>
      </c>
      <c r="BA25" s="105" t="str">
        <f t="shared" si="1"/>
        <v/>
      </c>
      <c r="BB25" s="72"/>
    </row>
    <row r="26" s="44" customFormat="1" ht="12.75" customHeight="1" spans="1:54">
      <c r="A26" s="68" t="s">
        <v>73</v>
      </c>
      <c r="B26" s="69"/>
      <c r="C26" s="69"/>
      <c r="D26" s="70"/>
      <c r="E26" s="70"/>
      <c r="F26" s="71"/>
      <c r="G26" s="72"/>
      <c r="H26" s="7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8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96"/>
      <c r="AV26" s="96">
        <f>AW25</f>
        <v>0</v>
      </c>
      <c r="AW26" s="96"/>
      <c r="AX26" s="96"/>
      <c r="AY26" s="96"/>
      <c r="AZ26" s="96"/>
      <c r="BA26" s="105"/>
      <c r="BB26" s="72"/>
    </row>
    <row r="27" s="44" customFormat="1" ht="12.75" customHeight="1" spans="1:54">
      <c r="A27" s="73" t="s">
        <v>74</v>
      </c>
      <c r="B27" s="74"/>
      <c r="C27" s="74"/>
      <c r="D27" s="75"/>
      <c r="E27" s="75"/>
      <c r="F27" s="76"/>
      <c r="G27" s="72"/>
      <c r="H27" s="7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8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96">
        <f>AU25-AU26</f>
        <v>0</v>
      </c>
      <c r="AV27" s="96">
        <f>AV25-AV26</f>
        <v>0</v>
      </c>
      <c r="AW27" s="96"/>
      <c r="AX27" s="96">
        <f>AX25</f>
        <v>17650000</v>
      </c>
      <c r="AY27" s="96"/>
      <c r="AZ27" s="96">
        <f>AZ25</f>
        <v>0</v>
      </c>
      <c r="BA27" s="105" t="str">
        <f t="shared" si="1"/>
        <v/>
      </c>
      <c r="BB27" s="72"/>
    </row>
    <row r="28" s="47" customFormat="1" customHeight="1" spans="52:55">
      <c r="AZ28" s="109"/>
      <c r="BC28" s="84"/>
    </row>
    <row r="29" s="48" customFormat="1" customHeight="1" spans="1:52">
      <c r="A29" s="77"/>
      <c r="B29" s="77"/>
      <c r="C29" s="77"/>
      <c r="D29" s="77"/>
      <c r="E29" s="77"/>
      <c r="AX29" s="110" t="s">
        <v>75</v>
      </c>
      <c r="AY29" s="111"/>
      <c r="AZ29" s="112">
        <f>AZ27+机器设备!M14+机器设备!M15</f>
        <v>810</v>
      </c>
    </row>
    <row r="31" spans="50:52">
      <c r="AX31" s="113"/>
      <c r="AZ31" s="114"/>
    </row>
    <row r="33" ht="27" spans="18:49"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97"/>
      <c r="AU33" s="97"/>
      <c r="AV33" s="97"/>
      <c r="AW33" s="97"/>
    </row>
    <row r="34" ht="27" spans="47:78"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97"/>
      <c r="BX34" s="97"/>
      <c r="BY34" s="97"/>
      <c r="BZ34" s="97"/>
    </row>
  </sheetData>
  <mergeCells count="48">
    <mergeCell ref="A2:BB2"/>
    <mergeCell ref="A3:BB3"/>
    <mergeCell ref="R4:AI4"/>
    <mergeCell ref="AU4:BL4"/>
    <mergeCell ref="AD6:AF6"/>
    <mergeCell ref="AG6:AJ6"/>
    <mergeCell ref="AK6:AL6"/>
    <mergeCell ref="AM6:AO6"/>
    <mergeCell ref="AS6:AT6"/>
    <mergeCell ref="AU6:AV6"/>
    <mergeCell ref="A25:F25"/>
    <mergeCell ref="A26:F26"/>
    <mergeCell ref="A27:F2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P6:AP7"/>
    <mergeCell ref="AQ6:AQ7"/>
    <mergeCell ref="AR6:AR7"/>
    <mergeCell ref="AW6:AW7"/>
    <mergeCell ref="BA6:BA7"/>
    <mergeCell ref="BB6:BB7"/>
  </mergeCells>
  <conditionalFormatting sqref="AF7:AF12">
    <cfRule type="expression" dxfId="0" priority="1" stopIfTrue="1">
      <formula>AF7=0</formula>
    </cfRule>
  </conditionalFormatting>
  <dataValidations count="2">
    <dataValidation type="decimal" operator="greaterThan" allowBlank="1" showInputMessage="1" showErrorMessage="1" sqref="Y7:Y8">
      <formula1>0</formula1>
    </dataValidation>
    <dataValidation allowBlank="1" showInputMessage="1" showErrorMessage="1" error="您输入的日期有误" prompt="请以2007-3-3方式输入" sqref="T5:U6"/>
  </dataValidations>
  <hyperlinks>
    <hyperlink ref="A1" location="索引目录!A1" display="返回索引目录"/>
    <hyperlink ref="A2" location="'固定资产汇总表'!A1" display="固定资产--船舶评估明细表"/>
  </hyperlinks>
  <pageMargins left="0.7" right="0.7" top="0.75" bottom="0.75" header="0.3" footer="0.3"/>
  <pageSetup paperSize="9" scale="70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30"/>
  <sheetViews>
    <sheetView zoomScale="85" zoomScaleNormal="85" workbookViewId="0">
      <selection activeCell="K23" sqref="K23"/>
    </sheetView>
  </sheetViews>
  <sheetFormatPr defaultColWidth="9" defaultRowHeight="15.75" customHeight="1"/>
  <cols>
    <col min="1" max="1" width="4.66666666666667" style="3" customWidth="1"/>
    <col min="2" max="2" width="16" style="3" customWidth="1"/>
    <col min="3" max="3" width="24.6666666666667" style="3" customWidth="1"/>
    <col min="4" max="4" width="26" style="3" customWidth="1"/>
    <col min="5" max="6" width="4.66666666666667" style="3" customWidth="1"/>
    <col min="7" max="7" width="8.66666666666667" style="4" hidden="1" customWidth="1"/>
    <col min="8" max="8" width="9.2" style="4" hidden="1" customWidth="1"/>
    <col min="9" max="9" width="11.0666666666667" style="3" hidden="1" customWidth="1"/>
    <col min="10" max="10" width="11.6" style="3" hidden="1" customWidth="1"/>
    <col min="11" max="11" width="9.06666666666667" style="3" customWidth="1"/>
    <col min="12" max="12" width="8.93333333333333" style="3" customWidth="1"/>
    <col min="13" max="13" width="10.1333333333333" style="3" customWidth="1"/>
    <col min="14" max="14" width="7.6" style="3" customWidth="1"/>
    <col min="15" max="15" width="13.4666666666667" style="3" customWidth="1"/>
    <col min="16" max="256" width="9.06666666666667" style="3"/>
    <col min="257" max="257" width="4.66666666666667" style="3" customWidth="1"/>
    <col min="258" max="258" width="16" style="3" customWidth="1"/>
    <col min="259" max="259" width="15.8666666666667" style="3" customWidth="1"/>
    <col min="260" max="260" width="18.5333333333333" style="3" customWidth="1"/>
    <col min="261" max="262" width="4.66666666666667" style="3" customWidth="1"/>
    <col min="263" max="263" width="8.66666666666667" style="3" customWidth="1"/>
    <col min="264" max="264" width="9.2" style="3" customWidth="1"/>
    <col min="265" max="265" width="11.0666666666667" style="3" customWidth="1"/>
    <col min="266" max="266" width="11.6" style="3" customWidth="1"/>
    <col min="267" max="267" width="9.06666666666667" style="3"/>
    <col min="268" max="268" width="8.93333333333333" style="3" customWidth="1"/>
    <col min="269" max="269" width="10.1333333333333" style="3" customWidth="1"/>
    <col min="270" max="270" width="7.6" style="3" customWidth="1"/>
    <col min="271" max="271" width="5.86666666666667" style="3" customWidth="1"/>
    <col min="272" max="512" width="9.06666666666667" style="3"/>
    <col min="513" max="513" width="4.66666666666667" style="3" customWidth="1"/>
    <col min="514" max="514" width="16" style="3" customWidth="1"/>
    <col min="515" max="515" width="15.8666666666667" style="3" customWidth="1"/>
    <col min="516" max="516" width="18.5333333333333" style="3" customWidth="1"/>
    <col min="517" max="518" width="4.66666666666667" style="3" customWidth="1"/>
    <col min="519" max="519" width="8.66666666666667" style="3" customWidth="1"/>
    <col min="520" max="520" width="9.2" style="3" customWidth="1"/>
    <col min="521" max="521" width="11.0666666666667" style="3" customWidth="1"/>
    <col min="522" max="522" width="11.6" style="3" customWidth="1"/>
    <col min="523" max="523" width="9.06666666666667" style="3"/>
    <col min="524" max="524" width="8.93333333333333" style="3" customWidth="1"/>
    <col min="525" max="525" width="10.1333333333333" style="3" customWidth="1"/>
    <col min="526" max="526" width="7.6" style="3" customWidth="1"/>
    <col min="527" max="527" width="5.86666666666667" style="3" customWidth="1"/>
    <col min="528" max="768" width="9.06666666666667" style="3"/>
    <col min="769" max="769" width="4.66666666666667" style="3" customWidth="1"/>
    <col min="770" max="770" width="16" style="3" customWidth="1"/>
    <col min="771" max="771" width="15.8666666666667" style="3" customWidth="1"/>
    <col min="772" max="772" width="18.5333333333333" style="3" customWidth="1"/>
    <col min="773" max="774" width="4.66666666666667" style="3" customWidth="1"/>
    <col min="775" max="775" width="8.66666666666667" style="3" customWidth="1"/>
    <col min="776" max="776" width="9.2" style="3" customWidth="1"/>
    <col min="777" max="777" width="11.0666666666667" style="3" customWidth="1"/>
    <col min="778" max="778" width="11.6" style="3" customWidth="1"/>
    <col min="779" max="779" width="9.06666666666667" style="3"/>
    <col min="780" max="780" width="8.93333333333333" style="3" customWidth="1"/>
    <col min="781" max="781" width="10.1333333333333" style="3" customWidth="1"/>
    <col min="782" max="782" width="7.6" style="3" customWidth="1"/>
    <col min="783" max="783" width="5.86666666666667" style="3" customWidth="1"/>
    <col min="784" max="1024" width="9.06666666666667" style="3"/>
    <col min="1025" max="1025" width="4.66666666666667" style="3" customWidth="1"/>
    <col min="1026" max="1026" width="16" style="3" customWidth="1"/>
    <col min="1027" max="1027" width="15.8666666666667" style="3" customWidth="1"/>
    <col min="1028" max="1028" width="18.5333333333333" style="3" customWidth="1"/>
    <col min="1029" max="1030" width="4.66666666666667" style="3" customWidth="1"/>
    <col min="1031" max="1031" width="8.66666666666667" style="3" customWidth="1"/>
    <col min="1032" max="1032" width="9.2" style="3" customWidth="1"/>
    <col min="1033" max="1033" width="11.0666666666667" style="3" customWidth="1"/>
    <col min="1034" max="1034" width="11.6" style="3" customWidth="1"/>
    <col min="1035" max="1035" width="9.06666666666667" style="3"/>
    <col min="1036" max="1036" width="8.93333333333333" style="3" customWidth="1"/>
    <col min="1037" max="1037" width="10.1333333333333" style="3" customWidth="1"/>
    <col min="1038" max="1038" width="7.6" style="3" customWidth="1"/>
    <col min="1039" max="1039" width="5.86666666666667" style="3" customWidth="1"/>
    <col min="1040" max="1280" width="9.06666666666667" style="3"/>
    <col min="1281" max="1281" width="4.66666666666667" style="3" customWidth="1"/>
    <col min="1282" max="1282" width="16" style="3" customWidth="1"/>
    <col min="1283" max="1283" width="15.8666666666667" style="3" customWidth="1"/>
    <col min="1284" max="1284" width="18.5333333333333" style="3" customWidth="1"/>
    <col min="1285" max="1286" width="4.66666666666667" style="3" customWidth="1"/>
    <col min="1287" max="1287" width="8.66666666666667" style="3" customWidth="1"/>
    <col min="1288" max="1288" width="9.2" style="3" customWidth="1"/>
    <col min="1289" max="1289" width="11.0666666666667" style="3" customWidth="1"/>
    <col min="1290" max="1290" width="11.6" style="3" customWidth="1"/>
    <col min="1291" max="1291" width="9.06666666666667" style="3"/>
    <col min="1292" max="1292" width="8.93333333333333" style="3" customWidth="1"/>
    <col min="1293" max="1293" width="10.1333333333333" style="3" customWidth="1"/>
    <col min="1294" max="1294" width="7.6" style="3" customWidth="1"/>
    <col min="1295" max="1295" width="5.86666666666667" style="3" customWidth="1"/>
    <col min="1296" max="1536" width="9.06666666666667" style="3"/>
    <col min="1537" max="1537" width="4.66666666666667" style="3" customWidth="1"/>
    <col min="1538" max="1538" width="16" style="3" customWidth="1"/>
    <col min="1539" max="1539" width="15.8666666666667" style="3" customWidth="1"/>
    <col min="1540" max="1540" width="18.5333333333333" style="3" customWidth="1"/>
    <col min="1541" max="1542" width="4.66666666666667" style="3" customWidth="1"/>
    <col min="1543" max="1543" width="8.66666666666667" style="3" customWidth="1"/>
    <col min="1544" max="1544" width="9.2" style="3" customWidth="1"/>
    <col min="1545" max="1545" width="11.0666666666667" style="3" customWidth="1"/>
    <col min="1546" max="1546" width="11.6" style="3" customWidth="1"/>
    <col min="1547" max="1547" width="9.06666666666667" style="3"/>
    <col min="1548" max="1548" width="8.93333333333333" style="3" customWidth="1"/>
    <col min="1549" max="1549" width="10.1333333333333" style="3" customWidth="1"/>
    <col min="1550" max="1550" width="7.6" style="3" customWidth="1"/>
    <col min="1551" max="1551" width="5.86666666666667" style="3" customWidth="1"/>
    <col min="1552" max="1792" width="9.06666666666667" style="3"/>
    <col min="1793" max="1793" width="4.66666666666667" style="3" customWidth="1"/>
    <col min="1794" max="1794" width="16" style="3" customWidth="1"/>
    <col min="1795" max="1795" width="15.8666666666667" style="3" customWidth="1"/>
    <col min="1796" max="1796" width="18.5333333333333" style="3" customWidth="1"/>
    <col min="1797" max="1798" width="4.66666666666667" style="3" customWidth="1"/>
    <col min="1799" max="1799" width="8.66666666666667" style="3" customWidth="1"/>
    <col min="1800" max="1800" width="9.2" style="3" customWidth="1"/>
    <col min="1801" max="1801" width="11.0666666666667" style="3" customWidth="1"/>
    <col min="1802" max="1802" width="11.6" style="3" customWidth="1"/>
    <col min="1803" max="1803" width="9.06666666666667" style="3"/>
    <col min="1804" max="1804" width="8.93333333333333" style="3" customWidth="1"/>
    <col min="1805" max="1805" width="10.1333333333333" style="3" customWidth="1"/>
    <col min="1806" max="1806" width="7.6" style="3" customWidth="1"/>
    <col min="1807" max="1807" width="5.86666666666667" style="3" customWidth="1"/>
    <col min="1808" max="2048" width="9.06666666666667" style="3"/>
    <col min="2049" max="2049" width="4.66666666666667" style="3" customWidth="1"/>
    <col min="2050" max="2050" width="16" style="3" customWidth="1"/>
    <col min="2051" max="2051" width="15.8666666666667" style="3" customWidth="1"/>
    <col min="2052" max="2052" width="18.5333333333333" style="3" customWidth="1"/>
    <col min="2053" max="2054" width="4.66666666666667" style="3" customWidth="1"/>
    <col min="2055" max="2055" width="8.66666666666667" style="3" customWidth="1"/>
    <col min="2056" max="2056" width="9.2" style="3" customWidth="1"/>
    <col min="2057" max="2057" width="11.0666666666667" style="3" customWidth="1"/>
    <col min="2058" max="2058" width="11.6" style="3" customWidth="1"/>
    <col min="2059" max="2059" width="9.06666666666667" style="3"/>
    <col min="2060" max="2060" width="8.93333333333333" style="3" customWidth="1"/>
    <col min="2061" max="2061" width="10.1333333333333" style="3" customWidth="1"/>
    <col min="2062" max="2062" width="7.6" style="3" customWidth="1"/>
    <col min="2063" max="2063" width="5.86666666666667" style="3" customWidth="1"/>
    <col min="2064" max="2304" width="9.06666666666667" style="3"/>
    <col min="2305" max="2305" width="4.66666666666667" style="3" customWidth="1"/>
    <col min="2306" max="2306" width="16" style="3" customWidth="1"/>
    <col min="2307" max="2307" width="15.8666666666667" style="3" customWidth="1"/>
    <col min="2308" max="2308" width="18.5333333333333" style="3" customWidth="1"/>
    <col min="2309" max="2310" width="4.66666666666667" style="3" customWidth="1"/>
    <col min="2311" max="2311" width="8.66666666666667" style="3" customWidth="1"/>
    <col min="2312" max="2312" width="9.2" style="3" customWidth="1"/>
    <col min="2313" max="2313" width="11.0666666666667" style="3" customWidth="1"/>
    <col min="2314" max="2314" width="11.6" style="3" customWidth="1"/>
    <col min="2315" max="2315" width="9.06666666666667" style="3"/>
    <col min="2316" max="2316" width="8.93333333333333" style="3" customWidth="1"/>
    <col min="2317" max="2317" width="10.1333333333333" style="3" customWidth="1"/>
    <col min="2318" max="2318" width="7.6" style="3" customWidth="1"/>
    <col min="2319" max="2319" width="5.86666666666667" style="3" customWidth="1"/>
    <col min="2320" max="2560" width="9.06666666666667" style="3"/>
    <col min="2561" max="2561" width="4.66666666666667" style="3" customWidth="1"/>
    <col min="2562" max="2562" width="16" style="3" customWidth="1"/>
    <col min="2563" max="2563" width="15.8666666666667" style="3" customWidth="1"/>
    <col min="2564" max="2564" width="18.5333333333333" style="3" customWidth="1"/>
    <col min="2565" max="2566" width="4.66666666666667" style="3" customWidth="1"/>
    <col min="2567" max="2567" width="8.66666666666667" style="3" customWidth="1"/>
    <col min="2568" max="2568" width="9.2" style="3" customWidth="1"/>
    <col min="2569" max="2569" width="11.0666666666667" style="3" customWidth="1"/>
    <col min="2570" max="2570" width="11.6" style="3" customWidth="1"/>
    <col min="2571" max="2571" width="9.06666666666667" style="3"/>
    <col min="2572" max="2572" width="8.93333333333333" style="3" customWidth="1"/>
    <col min="2573" max="2573" width="10.1333333333333" style="3" customWidth="1"/>
    <col min="2574" max="2574" width="7.6" style="3" customWidth="1"/>
    <col min="2575" max="2575" width="5.86666666666667" style="3" customWidth="1"/>
    <col min="2576" max="2816" width="9.06666666666667" style="3"/>
    <col min="2817" max="2817" width="4.66666666666667" style="3" customWidth="1"/>
    <col min="2818" max="2818" width="16" style="3" customWidth="1"/>
    <col min="2819" max="2819" width="15.8666666666667" style="3" customWidth="1"/>
    <col min="2820" max="2820" width="18.5333333333333" style="3" customWidth="1"/>
    <col min="2821" max="2822" width="4.66666666666667" style="3" customWidth="1"/>
    <col min="2823" max="2823" width="8.66666666666667" style="3" customWidth="1"/>
    <col min="2824" max="2824" width="9.2" style="3" customWidth="1"/>
    <col min="2825" max="2825" width="11.0666666666667" style="3" customWidth="1"/>
    <col min="2826" max="2826" width="11.6" style="3" customWidth="1"/>
    <col min="2827" max="2827" width="9.06666666666667" style="3"/>
    <col min="2828" max="2828" width="8.93333333333333" style="3" customWidth="1"/>
    <col min="2829" max="2829" width="10.1333333333333" style="3" customWidth="1"/>
    <col min="2830" max="2830" width="7.6" style="3" customWidth="1"/>
    <col min="2831" max="2831" width="5.86666666666667" style="3" customWidth="1"/>
    <col min="2832" max="3072" width="9.06666666666667" style="3"/>
    <col min="3073" max="3073" width="4.66666666666667" style="3" customWidth="1"/>
    <col min="3074" max="3074" width="16" style="3" customWidth="1"/>
    <col min="3075" max="3075" width="15.8666666666667" style="3" customWidth="1"/>
    <col min="3076" max="3076" width="18.5333333333333" style="3" customWidth="1"/>
    <col min="3077" max="3078" width="4.66666666666667" style="3" customWidth="1"/>
    <col min="3079" max="3079" width="8.66666666666667" style="3" customWidth="1"/>
    <col min="3080" max="3080" width="9.2" style="3" customWidth="1"/>
    <col min="3081" max="3081" width="11.0666666666667" style="3" customWidth="1"/>
    <col min="3082" max="3082" width="11.6" style="3" customWidth="1"/>
    <col min="3083" max="3083" width="9.06666666666667" style="3"/>
    <col min="3084" max="3084" width="8.93333333333333" style="3" customWidth="1"/>
    <col min="3085" max="3085" width="10.1333333333333" style="3" customWidth="1"/>
    <col min="3086" max="3086" width="7.6" style="3" customWidth="1"/>
    <col min="3087" max="3087" width="5.86666666666667" style="3" customWidth="1"/>
    <col min="3088" max="3328" width="9.06666666666667" style="3"/>
    <col min="3329" max="3329" width="4.66666666666667" style="3" customWidth="1"/>
    <col min="3330" max="3330" width="16" style="3" customWidth="1"/>
    <col min="3331" max="3331" width="15.8666666666667" style="3" customWidth="1"/>
    <col min="3332" max="3332" width="18.5333333333333" style="3" customWidth="1"/>
    <col min="3333" max="3334" width="4.66666666666667" style="3" customWidth="1"/>
    <col min="3335" max="3335" width="8.66666666666667" style="3" customWidth="1"/>
    <col min="3336" max="3336" width="9.2" style="3" customWidth="1"/>
    <col min="3337" max="3337" width="11.0666666666667" style="3" customWidth="1"/>
    <col min="3338" max="3338" width="11.6" style="3" customWidth="1"/>
    <col min="3339" max="3339" width="9.06666666666667" style="3"/>
    <col min="3340" max="3340" width="8.93333333333333" style="3" customWidth="1"/>
    <col min="3341" max="3341" width="10.1333333333333" style="3" customWidth="1"/>
    <col min="3342" max="3342" width="7.6" style="3" customWidth="1"/>
    <col min="3343" max="3343" width="5.86666666666667" style="3" customWidth="1"/>
    <col min="3344" max="3584" width="9.06666666666667" style="3"/>
    <col min="3585" max="3585" width="4.66666666666667" style="3" customWidth="1"/>
    <col min="3586" max="3586" width="16" style="3" customWidth="1"/>
    <col min="3587" max="3587" width="15.8666666666667" style="3" customWidth="1"/>
    <col min="3588" max="3588" width="18.5333333333333" style="3" customWidth="1"/>
    <col min="3589" max="3590" width="4.66666666666667" style="3" customWidth="1"/>
    <col min="3591" max="3591" width="8.66666666666667" style="3" customWidth="1"/>
    <col min="3592" max="3592" width="9.2" style="3" customWidth="1"/>
    <col min="3593" max="3593" width="11.0666666666667" style="3" customWidth="1"/>
    <col min="3594" max="3594" width="11.6" style="3" customWidth="1"/>
    <col min="3595" max="3595" width="9.06666666666667" style="3"/>
    <col min="3596" max="3596" width="8.93333333333333" style="3" customWidth="1"/>
    <col min="3597" max="3597" width="10.1333333333333" style="3" customWidth="1"/>
    <col min="3598" max="3598" width="7.6" style="3" customWidth="1"/>
    <col min="3599" max="3599" width="5.86666666666667" style="3" customWidth="1"/>
    <col min="3600" max="3840" width="9.06666666666667" style="3"/>
    <col min="3841" max="3841" width="4.66666666666667" style="3" customWidth="1"/>
    <col min="3842" max="3842" width="16" style="3" customWidth="1"/>
    <col min="3843" max="3843" width="15.8666666666667" style="3" customWidth="1"/>
    <col min="3844" max="3844" width="18.5333333333333" style="3" customWidth="1"/>
    <col min="3845" max="3846" width="4.66666666666667" style="3" customWidth="1"/>
    <col min="3847" max="3847" width="8.66666666666667" style="3" customWidth="1"/>
    <col min="3848" max="3848" width="9.2" style="3" customWidth="1"/>
    <col min="3849" max="3849" width="11.0666666666667" style="3" customWidth="1"/>
    <col min="3850" max="3850" width="11.6" style="3" customWidth="1"/>
    <col min="3851" max="3851" width="9.06666666666667" style="3"/>
    <col min="3852" max="3852" width="8.93333333333333" style="3" customWidth="1"/>
    <col min="3853" max="3853" width="10.1333333333333" style="3" customWidth="1"/>
    <col min="3854" max="3854" width="7.6" style="3" customWidth="1"/>
    <col min="3855" max="3855" width="5.86666666666667" style="3" customWidth="1"/>
    <col min="3856" max="4096" width="9.06666666666667" style="3"/>
    <col min="4097" max="4097" width="4.66666666666667" style="3" customWidth="1"/>
    <col min="4098" max="4098" width="16" style="3" customWidth="1"/>
    <col min="4099" max="4099" width="15.8666666666667" style="3" customWidth="1"/>
    <col min="4100" max="4100" width="18.5333333333333" style="3" customWidth="1"/>
    <col min="4101" max="4102" width="4.66666666666667" style="3" customWidth="1"/>
    <col min="4103" max="4103" width="8.66666666666667" style="3" customWidth="1"/>
    <col min="4104" max="4104" width="9.2" style="3" customWidth="1"/>
    <col min="4105" max="4105" width="11.0666666666667" style="3" customWidth="1"/>
    <col min="4106" max="4106" width="11.6" style="3" customWidth="1"/>
    <col min="4107" max="4107" width="9.06666666666667" style="3"/>
    <col min="4108" max="4108" width="8.93333333333333" style="3" customWidth="1"/>
    <col min="4109" max="4109" width="10.1333333333333" style="3" customWidth="1"/>
    <col min="4110" max="4110" width="7.6" style="3" customWidth="1"/>
    <col min="4111" max="4111" width="5.86666666666667" style="3" customWidth="1"/>
    <col min="4112" max="4352" width="9.06666666666667" style="3"/>
    <col min="4353" max="4353" width="4.66666666666667" style="3" customWidth="1"/>
    <col min="4354" max="4354" width="16" style="3" customWidth="1"/>
    <col min="4355" max="4355" width="15.8666666666667" style="3" customWidth="1"/>
    <col min="4356" max="4356" width="18.5333333333333" style="3" customWidth="1"/>
    <col min="4357" max="4358" width="4.66666666666667" style="3" customWidth="1"/>
    <col min="4359" max="4359" width="8.66666666666667" style="3" customWidth="1"/>
    <col min="4360" max="4360" width="9.2" style="3" customWidth="1"/>
    <col min="4361" max="4361" width="11.0666666666667" style="3" customWidth="1"/>
    <col min="4362" max="4362" width="11.6" style="3" customWidth="1"/>
    <col min="4363" max="4363" width="9.06666666666667" style="3"/>
    <col min="4364" max="4364" width="8.93333333333333" style="3" customWidth="1"/>
    <col min="4365" max="4365" width="10.1333333333333" style="3" customWidth="1"/>
    <col min="4366" max="4366" width="7.6" style="3" customWidth="1"/>
    <col min="4367" max="4367" width="5.86666666666667" style="3" customWidth="1"/>
    <col min="4368" max="4608" width="9.06666666666667" style="3"/>
    <col min="4609" max="4609" width="4.66666666666667" style="3" customWidth="1"/>
    <col min="4610" max="4610" width="16" style="3" customWidth="1"/>
    <col min="4611" max="4611" width="15.8666666666667" style="3" customWidth="1"/>
    <col min="4612" max="4612" width="18.5333333333333" style="3" customWidth="1"/>
    <col min="4613" max="4614" width="4.66666666666667" style="3" customWidth="1"/>
    <col min="4615" max="4615" width="8.66666666666667" style="3" customWidth="1"/>
    <col min="4616" max="4616" width="9.2" style="3" customWidth="1"/>
    <col min="4617" max="4617" width="11.0666666666667" style="3" customWidth="1"/>
    <col min="4618" max="4618" width="11.6" style="3" customWidth="1"/>
    <col min="4619" max="4619" width="9.06666666666667" style="3"/>
    <col min="4620" max="4620" width="8.93333333333333" style="3" customWidth="1"/>
    <col min="4621" max="4621" width="10.1333333333333" style="3" customWidth="1"/>
    <col min="4622" max="4622" width="7.6" style="3" customWidth="1"/>
    <col min="4623" max="4623" width="5.86666666666667" style="3" customWidth="1"/>
    <col min="4624" max="4864" width="9.06666666666667" style="3"/>
    <col min="4865" max="4865" width="4.66666666666667" style="3" customWidth="1"/>
    <col min="4866" max="4866" width="16" style="3" customWidth="1"/>
    <col min="4867" max="4867" width="15.8666666666667" style="3" customWidth="1"/>
    <col min="4868" max="4868" width="18.5333333333333" style="3" customWidth="1"/>
    <col min="4869" max="4870" width="4.66666666666667" style="3" customWidth="1"/>
    <col min="4871" max="4871" width="8.66666666666667" style="3" customWidth="1"/>
    <col min="4872" max="4872" width="9.2" style="3" customWidth="1"/>
    <col min="4873" max="4873" width="11.0666666666667" style="3" customWidth="1"/>
    <col min="4874" max="4874" width="11.6" style="3" customWidth="1"/>
    <col min="4875" max="4875" width="9.06666666666667" style="3"/>
    <col min="4876" max="4876" width="8.93333333333333" style="3" customWidth="1"/>
    <col min="4877" max="4877" width="10.1333333333333" style="3" customWidth="1"/>
    <col min="4878" max="4878" width="7.6" style="3" customWidth="1"/>
    <col min="4879" max="4879" width="5.86666666666667" style="3" customWidth="1"/>
    <col min="4880" max="5120" width="9.06666666666667" style="3"/>
    <col min="5121" max="5121" width="4.66666666666667" style="3" customWidth="1"/>
    <col min="5122" max="5122" width="16" style="3" customWidth="1"/>
    <col min="5123" max="5123" width="15.8666666666667" style="3" customWidth="1"/>
    <col min="5124" max="5124" width="18.5333333333333" style="3" customWidth="1"/>
    <col min="5125" max="5126" width="4.66666666666667" style="3" customWidth="1"/>
    <col min="5127" max="5127" width="8.66666666666667" style="3" customWidth="1"/>
    <col min="5128" max="5128" width="9.2" style="3" customWidth="1"/>
    <col min="5129" max="5129" width="11.0666666666667" style="3" customWidth="1"/>
    <col min="5130" max="5130" width="11.6" style="3" customWidth="1"/>
    <col min="5131" max="5131" width="9.06666666666667" style="3"/>
    <col min="5132" max="5132" width="8.93333333333333" style="3" customWidth="1"/>
    <col min="5133" max="5133" width="10.1333333333333" style="3" customWidth="1"/>
    <col min="5134" max="5134" width="7.6" style="3" customWidth="1"/>
    <col min="5135" max="5135" width="5.86666666666667" style="3" customWidth="1"/>
    <col min="5136" max="5376" width="9.06666666666667" style="3"/>
    <col min="5377" max="5377" width="4.66666666666667" style="3" customWidth="1"/>
    <col min="5378" max="5378" width="16" style="3" customWidth="1"/>
    <col min="5379" max="5379" width="15.8666666666667" style="3" customWidth="1"/>
    <col min="5380" max="5380" width="18.5333333333333" style="3" customWidth="1"/>
    <col min="5381" max="5382" width="4.66666666666667" style="3" customWidth="1"/>
    <col min="5383" max="5383" width="8.66666666666667" style="3" customWidth="1"/>
    <col min="5384" max="5384" width="9.2" style="3" customWidth="1"/>
    <col min="5385" max="5385" width="11.0666666666667" style="3" customWidth="1"/>
    <col min="5386" max="5386" width="11.6" style="3" customWidth="1"/>
    <col min="5387" max="5387" width="9.06666666666667" style="3"/>
    <col min="5388" max="5388" width="8.93333333333333" style="3" customWidth="1"/>
    <col min="5389" max="5389" width="10.1333333333333" style="3" customWidth="1"/>
    <col min="5390" max="5390" width="7.6" style="3" customWidth="1"/>
    <col min="5391" max="5391" width="5.86666666666667" style="3" customWidth="1"/>
    <col min="5392" max="5632" width="9.06666666666667" style="3"/>
    <col min="5633" max="5633" width="4.66666666666667" style="3" customWidth="1"/>
    <col min="5634" max="5634" width="16" style="3" customWidth="1"/>
    <col min="5635" max="5635" width="15.8666666666667" style="3" customWidth="1"/>
    <col min="5636" max="5636" width="18.5333333333333" style="3" customWidth="1"/>
    <col min="5637" max="5638" width="4.66666666666667" style="3" customWidth="1"/>
    <col min="5639" max="5639" width="8.66666666666667" style="3" customWidth="1"/>
    <col min="5640" max="5640" width="9.2" style="3" customWidth="1"/>
    <col min="5641" max="5641" width="11.0666666666667" style="3" customWidth="1"/>
    <col min="5642" max="5642" width="11.6" style="3" customWidth="1"/>
    <col min="5643" max="5643" width="9.06666666666667" style="3"/>
    <col min="5644" max="5644" width="8.93333333333333" style="3" customWidth="1"/>
    <col min="5645" max="5645" width="10.1333333333333" style="3" customWidth="1"/>
    <col min="5646" max="5646" width="7.6" style="3" customWidth="1"/>
    <col min="5647" max="5647" width="5.86666666666667" style="3" customWidth="1"/>
    <col min="5648" max="5888" width="9.06666666666667" style="3"/>
    <col min="5889" max="5889" width="4.66666666666667" style="3" customWidth="1"/>
    <col min="5890" max="5890" width="16" style="3" customWidth="1"/>
    <col min="5891" max="5891" width="15.8666666666667" style="3" customWidth="1"/>
    <col min="5892" max="5892" width="18.5333333333333" style="3" customWidth="1"/>
    <col min="5893" max="5894" width="4.66666666666667" style="3" customWidth="1"/>
    <col min="5895" max="5895" width="8.66666666666667" style="3" customWidth="1"/>
    <col min="5896" max="5896" width="9.2" style="3" customWidth="1"/>
    <col min="5897" max="5897" width="11.0666666666667" style="3" customWidth="1"/>
    <col min="5898" max="5898" width="11.6" style="3" customWidth="1"/>
    <col min="5899" max="5899" width="9.06666666666667" style="3"/>
    <col min="5900" max="5900" width="8.93333333333333" style="3" customWidth="1"/>
    <col min="5901" max="5901" width="10.1333333333333" style="3" customWidth="1"/>
    <col min="5902" max="5902" width="7.6" style="3" customWidth="1"/>
    <col min="5903" max="5903" width="5.86666666666667" style="3" customWidth="1"/>
    <col min="5904" max="6144" width="9.06666666666667" style="3"/>
    <col min="6145" max="6145" width="4.66666666666667" style="3" customWidth="1"/>
    <col min="6146" max="6146" width="16" style="3" customWidth="1"/>
    <col min="6147" max="6147" width="15.8666666666667" style="3" customWidth="1"/>
    <col min="6148" max="6148" width="18.5333333333333" style="3" customWidth="1"/>
    <col min="6149" max="6150" width="4.66666666666667" style="3" customWidth="1"/>
    <col min="6151" max="6151" width="8.66666666666667" style="3" customWidth="1"/>
    <col min="6152" max="6152" width="9.2" style="3" customWidth="1"/>
    <col min="6153" max="6153" width="11.0666666666667" style="3" customWidth="1"/>
    <col min="6154" max="6154" width="11.6" style="3" customWidth="1"/>
    <col min="6155" max="6155" width="9.06666666666667" style="3"/>
    <col min="6156" max="6156" width="8.93333333333333" style="3" customWidth="1"/>
    <col min="6157" max="6157" width="10.1333333333333" style="3" customWidth="1"/>
    <col min="6158" max="6158" width="7.6" style="3" customWidth="1"/>
    <col min="6159" max="6159" width="5.86666666666667" style="3" customWidth="1"/>
    <col min="6160" max="6400" width="9.06666666666667" style="3"/>
    <col min="6401" max="6401" width="4.66666666666667" style="3" customWidth="1"/>
    <col min="6402" max="6402" width="16" style="3" customWidth="1"/>
    <col min="6403" max="6403" width="15.8666666666667" style="3" customWidth="1"/>
    <col min="6404" max="6404" width="18.5333333333333" style="3" customWidth="1"/>
    <col min="6405" max="6406" width="4.66666666666667" style="3" customWidth="1"/>
    <col min="6407" max="6407" width="8.66666666666667" style="3" customWidth="1"/>
    <col min="6408" max="6408" width="9.2" style="3" customWidth="1"/>
    <col min="6409" max="6409" width="11.0666666666667" style="3" customWidth="1"/>
    <col min="6410" max="6410" width="11.6" style="3" customWidth="1"/>
    <col min="6411" max="6411" width="9.06666666666667" style="3"/>
    <col min="6412" max="6412" width="8.93333333333333" style="3" customWidth="1"/>
    <col min="6413" max="6413" width="10.1333333333333" style="3" customWidth="1"/>
    <col min="6414" max="6414" width="7.6" style="3" customWidth="1"/>
    <col min="6415" max="6415" width="5.86666666666667" style="3" customWidth="1"/>
    <col min="6416" max="6656" width="9.06666666666667" style="3"/>
    <col min="6657" max="6657" width="4.66666666666667" style="3" customWidth="1"/>
    <col min="6658" max="6658" width="16" style="3" customWidth="1"/>
    <col min="6659" max="6659" width="15.8666666666667" style="3" customWidth="1"/>
    <col min="6660" max="6660" width="18.5333333333333" style="3" customWidth="1"/>
    <col min="6661" max="6662" width="4.66666666666667" style="3" customWidth="1"/>
    <col min="6663" max="6663" width="8.66666666666667" style="3" customWidth="1"/>
    <col min="6664" max="6664" width="9.2" style="3" customWidth="1"/>
    <col min="6665" max="6665" width="11.0666666666667" style="3" customWidth="1"/>
    <col min="6666" max="6666" width="11.6" style="3" customWidth="1"/>
    <col min="6667" max="6667" width="9.06666666666667" style="3"/>
    <col min="6668" max="6668" width="8.93333333333333" style="3" customWidth="1"/>
    <col min="6669" max="6669" width="10.1333333333333" style="3" customWidth="1"/>
    <col min="6670" max="6670" width="7.6" style="3" customWidth="1"/>
    <col min="6671" max="6671" width="5.86666666666667" style="3" customWidth="1"/>
    <col min="6672" max="6912" width="9.06666666666667" style="3"/>
    <col min="6913" max="6913" width="4.66666666666667" style="3" customWidth="1"/>
    <col min="6914" max="6914" width="16" style="3" customWidth="1"/>
    <col min="6915" max="6915" width="15.8666666666667" style="3" customWidth="1"/>
    <col min="6916" max="6916" width="18.5333333333333" style="3" customWidth="1"/>
    <col min="6917" max="6918" width="4.66666666666667" style="3" customWidth="1"/>
    <col min="6919" max="6919" width="8.66666666666667" style="3" customWidth="1"/>
    <col min="6920" max="6920" width="9.2" style="3" customWidth="1"/>
    <col min="6921" max="6921" width="11.0666666666667" style="3" customWidth="1"/>
    <col min="6922" max="6922" width="11.6" style="3" customWidth="1"/>
    <col min="6923" max="6923" width="9.06666666666667" style="3"/>
    <col min="6924" max="6924" width="8.93333333333333" style="3" customWidth="1"/>
    <col min="6925" max="6925" width="10.1333333333333" style="3" customWidth="1"/>
    <col min="6926" max="6926" width="7.6" style="3" customWidth="1"/>
    <col min="6927" max="6927" width="5.86666666666667" style="3" customWidth="1"/>
    <col min="6928" max="7168" width="9.06666666666667" style="3"/>
    <col min="7169" max="7169" width="4.66666666666667" style="3" customWidth="1"/>
    <col min="7170" max="7170" width="16" style="3" customWidth="1"/>
    <col min="7171" max="7171" width="15.8666666666667" style="3" customWidth="1"/>
    <col min="7172" max="7172" width="18.5333333333333" style="3" customWidth="1"/>
    <col min="7173" max="7174" width="4.66666666666667" style="3" customWidth="1"/>
    <col min="7175" max="7175" width="8.66666666666667" style="3" customWidth="1"/>
    <col min="7176" max="7176" width="9.2" style="3" customWidth="1"/>
    <col min="7177" max="7177" width="11.0666666666667" style="3" customWidth="1"/>
    <col min="7178" max="7178" width="11.6" style="3" customWidth="1"/>
    <col min="7179" max="7179" width="9.06666666666667" style="3"/>
    <col min="7180" max="7180" width="8.93333333333333" style="3" customWidth="1"/>
    <col min="7181" max="7181" width="10.1333333333333" style="3" customWidth="1"/>
    <col min="7182" max="7182" width="7.6" style="3" customWidth="1"/>
    <col min="7183" max="7183" width="5.86666666666667" style="3" customWidth="1"/>
    <col min="7184" max="7424" width="9.06666666666667" style="3"/>
    <col min="7425" max="7425" width="4.66666666666667" style="3" customWidth="1"/>
    <col min="7426" max="7426" width="16" style="3" customWidth="1"/>
    <col min="7427" max="7427" width="15.8666666666667" style="3" customWidth="1"/>
    <col min="7428" max="7428" width="18.5333333333333" style="3" customWidth="1"/>
    <col min="7429" max="7430" width="4.66666666666667" style="3" customWidth="1"/>
    <col min="7431" max="7431" width="8.66666666666667" style="3" customWidth="1"/>
    <col min="7432" max="7432" width="9.2" style="3" customWidth="1"/>
    <col min="7433" max="7433" width="11.0666666666667" style="3" customWidth="1"/>
    <col min="7434" max="7434" width="11.6" style="3" customWidth="1"/>
    <col min="7435" max="7435" width="9.06666666666667" style="3"/>
    <col min="7436" max="7436" width="8.93333333333333" style="3" customWidth="1"/>
    <col min="7437" max="7437" width="10.1333333333333" style="3" customWidth="1"/>
    <col min="7438" max="7438" width="7.6" style="3" customWidth="1"/>
    <col min="7439" max="7439" width="5.86666666666667" style="3" customWidth="1"/>
    <col min="7440" max="7680" width="9.06666666666667" style="3"/>
    <col min="7681" max="7681" width="4.66666666666667" style="3" customWidth="1"/>
    <col min="7682" max="7682" width="16" style="3" customWidth="1"/>
    <col min="7683" max="7683" width="15.8666666666667" style="3" customWidth="1"/>
    <col min="7684" max="7684" width="18.5333333333333" style="3" customWidth="1"/>
    <col min="7685" max="7686" width="4.66666666666667" style="3" customWidth="1"/>
    <col min="7687" max="7687" width="8.66666666666667" style="3" customWidth="1"/>
    <col min="7688" max="7688" width="9.2" style="3" customWidth="1"/>
    <col min="7689" max="7689" width="11.0666666666667" style="3" customWidth="1"/>
    <col min="7690" max="7690" width="11.6" style="3" customWidth="1"/>
    <col min="7691" max="7691" width="9.06666666666667" style="3"/>
    <col min="7692" max="7692" width="8.93333333333333" style="3" customWidth="1"/>
    <col min="7693" max="7693" width="10.1333333333333" style="3" customWidth="1"/>
    <col min="7694" max="7694" width="7.6" style="3" customWidth="1"/>
    <col min="7695" max="7695" width="5.86666666666667" style="3" customWidth="1"/>
    <col min="7696" max="7936" width="9.06666666666667" style="3"/>
    <col min="7937" max="7937" width="4.66666666666667" style="3" customWidth="1"/>
    <col min="7938" max="7938" width="16" style="3" customWidth="1"/>
    <col min="7939" max="7939" width="15.8666666666667" style="3" customWidth="1"/>
    <col min="7940" max="7940" width="18.5333333333333" style="3" customWidth="1"/>
    <col min="7941" max="7942" width="4.66666666666667" style="3" customWidth="1"/>
    <col min="7943" max="7943" width="8.66666666666667" style="3" customWidth="1"/>
    <col min="7944" max="7944" width="9.2" style="3" customWidth="1"/>
    <col min="7945" max="7945" width="11.0666666666667" style="3" customWidth="1"/>
    <col min="7946" max="7946" width="11.6" style="3" customWidth="1"/>
    <col min="7947" max="7947" width="9.06666666666667" style="3"/>
    <col min="7948" max="7948" width="8.93333333333333" style="3" customWidth="1"/>
    <col min="7949" max="7949" width="10.1333333333333" style="3" customWidth="1"/>
    <col min="7950" max="7950" width="7.6" style="3" customWidth="1"/>
    <col min="7951" max="7951" width="5.86666666666667" style="3" customWidth="1"/>
    <col min="7952" max="8192" width="9.06666666666667" style="3"/>
    <col min="8193" max="8193" width="4.66666666666667" style="3" customWidth="1"/>
    <col min="8194" max="8194" width="16" style="3" customWidth="1"/>
    <col min="8195" max="8195" width="15.8666666666667" style="3" customWidth="1"/>
    <col min="8196" max="8196" width="18.5333333333333" style="3" customWidth="1"/>
    <col min="8197" max="8198" width="4.66666666666667" style="3" customWidth="1"/>
    <col min="8199" max="8199" width="8.66666666666667" style="3" customWidth="1"/>
    <col min="8200" max="8200" width="9.2" style="3" customWidth="1"/>
    <col min="8201" max="8201" width="11.0666666666667" style="3" customWidth="1"/>
    <col min="8202" max="8202" width="11.6" style="3" customWidth="1"/>
    <col min="8203" max="8203" width="9.06666666666667" style="3"/>
    <col min="8204" max="8204" width="8.93333333333333" style="3" customWidth="1"/>
    <col min="8205" max="8205" width="10.1333333333333" style="3" customWidth="1"/>
    <col min="8206" max="8206" width="7.6" style="3" customWidth="1"/>
    <col min="8207" max="8207" width="5.86666666666667" style="3" customWidth="1"/>
    <col min="8208" max="8448" width="9.06666666666667" style="3"/>
    <col min="8449" max="8449" width="4.66666666666667" style="3" customWidth="1"/>
    <col min="8450" max="8450" width="16" style="3" customWidth="1"/>
    <col min="8451" max="8451" width="15.8666666666667" style="3" customWidth="1"/>
    <col min="8452" max="8452" width="18.5333333333333" style="3" customWidth="1"/>
    <col min="8453" max="8454" width="4.66666666666667" style="3" customWidth="1"/>
    <col min="8455" max="8455" width="8.66666666666667" style="3" customWidth="1"/>
    <col min="8456" max="8456" width="9.2" style="3" customWidth="1"/>
    <col min="8457" max="8457" width="11.0666666666667" style="3" customWidth="1"/>
    <col min="8458" max="8458" width="11.6" style="3" customWidth="1"/>
    <col min="8459" max="8459" width="9.06666666666667" style="3"/>
    <col min="8460" max="8460" width="8.93333333333333" style="3" customWidth="1"/>
    <col min="8461" max="8461" width="10.1333333333333" style="3" customWidth="1"/>
    <col min="8462" max="8462" width="7.6" style="3" customWidth="1"/>
    <col min="8463" max="8463" width="5.86666666666667" style="3" customWidth="1"/>
    <col min="8464" max="8704" width="9.06666666666667" style="3"/>
    <col min="8705" max="8705" width="4.66666666666667" style="3" customWidth="1"/>
    <col min="8706" max="8706" width="16" style="3" customWidth="1"/>
    <col min="8707" max="8707" width="15.8666666666667" style="3" customWidth="1"/>
    <col min="8708" max="8708" width="18.5333333333333" style="3" customWidth="1"/>
    <col min="8709" max="8710" width="4.66666666666667" style="3" customWidth="1"/>
    <col min="8711" max="8711" width="8.66666666666667" style="3" customWidth="1"/>
    <col min="8712" max="8712" width="9.2" style="3" customWidth="1"/>
    <col min="8713" max="8713" width="11.0666666666667" style="3" customWidth="1"/>
    <col min="8714" max="8714" width="11.6" style="3" customWidth="1"/>
    <col min="8715" max="8715" width="9.06666666666667" style="3"/>
    <col min="8716" max="8716" width="8.93333333333333" style="3" customWidth="1"/>
    <col min="8717" max="8717" width="10.1333333333333" style="3" customWidth="1"/>
    <col min="8718" max="8718" width="7.6" style="3" customWidth="1"/>
    <col min="8719" max="8719" width="5.86666666666667" style="3" customWidth="1"/>
    <col min="8720" max="8960" width="9.06666666666667" style="3"/>
    <col min="8961" max="8961" width="4.66666666666667" style="3" customWidth="1"/>
    <col min="8962" max="8962" width="16" style="3" customWidth="1"/>
    <col min="8963" max="8963" width="15.8666666666667" style="3" customWidth="1"/>
    <col min="8964" max="8964" width="18.5333333333333" style="3" customWidth="1"/>
    <col min="8965" max="8966" width="4.66666666666667" style="3" customWidth="1"/>
    <col min="8967" max="8967" width="8.66666666666667" style="3" customWidth="1"/>
    <col min="8968" max="8968" width="9.2" style="3" customWidth="1"/>
    <col min="8969" max="8969" width="11.0666666666667" style="3" customWidth="1"/>
    <col min="8970" max="8970" width="11.6" style="3" customWidth="1"/>
    <col min="8971" max="8971" width="9.06666666666667" style="3"/>
    <col min="8972" max="8972" width="8.93333333333333" style="3" customWidth="1"/>
    <col min="8973" max="8973" width="10.1333333333333" style="3" customWidth="1"/>
    <col min="8974" max="8974" width="7.6" style="3" customWidth="1"/>
    <col min="8975" max="8975" width="5.86666666666667" style="3" customWidth="1"/>
    <col min="8976" max="9216" width="9.06666666666667" style="3"/>
    <col min="9217" max="9217" width="4.66666666666667" style="3" customWidth="1"/>
    <col min="9218" max="9218" width="16" style="3" customWidth="1"/>
    <col min="9219" max="9219" width="15.8666666666667" style="3" customWidth="1"/>
    <col min="9220" max="9220" width="18.5333333333333" style="3" customWidth="1"/>
    <col min="9221" max="9222" width="4.66666666666667" style="3" customWidth="1"/>
    <col min="9223" max="9223" width="8.66666666666667" style="3" customWidth="1"/>
    <col min="9224" max="9224" width="9.2" style="3" customWidth="1"/>
    <col min="9225" max="9225" width="11.0666666666667" style="3" customWidth="1"/>
    <col min="9226" max="9226" width="11.6" style="3" customWidth="1"/>
    <col min="9227" max="9227" width="9.06666666666667" style="3"/>
    <col min="9228" max="9228" width="8.93333333333333" style="3" customWidth="1"/>
    <col min="9229" max="9229" width="10.1333333333333" style="3" customWidth="1"/>
    <col min="9230" max="9230" width="7.6" style="3" customWidth="1"/>
    <col min="9231" max="9231" width="5.86666666666667" style="3" customWidth="1"/>
    <col min="9232" max="9472" width="9.06666666666667" style="3"/>
    <col min="9473" max="9473" width="4.66666666666667" style="3" customWidth="1"/>
    <col min="9474" max="9474" width="16" style="3" customWidth="1"/>
    <col min="9475" max="9475" width="15.8666666666667" style="3" customWidth="1"/>
    <col min="9476" max="9476" width="18.5333333333333" style="3" customWidth="1"/>
    <col min="9477" max="9478" width="4.66666666666667" style="3" customWidth="1"/>
    <col min="9479" max="9479" width="8.66666666666667" style="3" customWidth="1"/>
    <col min="9480" max="9480" width="9.2" style="3" customWidth="1"/>
    <col min="9481" max="9481" width="11.0666666666667" style="3" customWidth="1"/>
    <col min="9482" max="9482" width="11.6" style="3" customWidth="1"/>
    <col min="9483" max="9483" width="9.06666666666667" style="3"/>
    <col min="9484" max="9484" width="8.93333333333333" style="3" customWidth="1"/>
    <col min="9485" max="9485" width="10.1333333333333" style="3" customWidth="1"/>
    <col min="9486" max="9486" width="7.6" style="3" customWidth="1"/>
    <col min="9487" max="9487" width="5.86666666666667" style="3" customWidth="1"/>
    <col min="9488" max="9728" width="9.06666666666667" style="3"/>
    <col min="9729" max="9729" width="4.66666666666667" style="3" customWidth="1"/>
    <col min="9730" max="9730" width="16" style="3" customWidth="1"/>
    <col min="9731" max="9731" width="15.8666666666667" style="3" customWidth="1"/>
    <col min="9732" max="9732" width="18.5333333333333" style="3" customWidth="1"/>
    <col min="9733" max="9734" width="4.66666666666667" style="3" customWidth="1"/>
    <col min="9735" max="9735" width="8.66666666666667" style="3" customWidth="1"/>
    <col min="9736" max="9736" width="9.2" style="3" customWidth="1"/>
    <col min="9737" max="9737" width="11.0666666666667" style="3" customWidth="1"/>
    <col min="9738" max="9738" width="11.6" style="3" customWidth="1"/>
    <col min="9739" max="9739" width="9.06666666666667" style="3"/>
    <col min="9740" max="9740" width="8.93333333333333" style="3" customWidth="1"/>
    <col min="9741" max="9741" width="10.1333333333333" style="3" customWidth="1"/>
    <col min="9742" max="9742" width="7.6" style="3" customWidth="1"/>
    <col min="9743" max="9743" width="5.86666666666667" style="3" customWidth="1"/>
    <col min="9744" max="9984" width="9.06666666666667" style="3"/>
    <col min="9985" max="9985" width="4.66666666666667" style="3" customWidth="1"/>
    <col min="9986" max="9986" width="16" style="3" customWidth="1"/>
    <col min="9987" max="9987" width="15.8666666666667" style="3" customWidth="1"/>
    <col min="9988" max="9988" width="18.5333333333333" style="3" customWidth="1"/>
    <col min="9989" max="9990" width="4.66666666666667" style="3" customWidth="1"/>
    <col min="9991" max="9991" width="8.66666666666667" style="3" customWidth="1"/>
    <col min="9992" max="9992" width="9.2" style="3" customWidth="1"/>
    <col min="9993" max="9993" width="11.0666666666667" style="3" customWidth="1"/>
    <col min="9994" max="9994" width="11.6" style="3" customWidth="1"/>
    <col min="9995" max="9995" width="9.06666666666667" style="3"/>
    <col min="9996" max="9996" width="8.93333333333333" style="3" customWidth="1"/>
    <col min="9997" max="9997" width="10.1333333333333" style="3" customWidth="1"/>
    <col min="9998" max="9998" width="7.6" style="3" customWidth="1"/>
    <col min="9999" max="9999" width="5.86666666666667" style="3" customWidth="1"/>
    <col min="10000" max="10240" width="9.06666666666667" style="3"/>
    <col min="10241" max="10241" width="4.66666666666667" style="3" customWidth="1"/>
    <col min="10242" max="10242" width="16" style="3" customWidth="1"/>
    <col min="10243" max="10243" width="15.8666666666667" style="3" customWidth="1"/>
    <col min="10244" max="10244" width="18.5333333333333" style="3" customWidth="1"/>
    <col min="10245" max="10246" width="4.66666666666667" style="3" customWidth="1"/>
    <col min="10247" max="10247" width="8.66666666666667" style="3" customWidth="1"/>
    <col min="10248" max="10248" width="9.2" style="3" customWidth="1"/>
    <col min="10249" max="10249" width="11.0666666666667" style="3" customWidth="1"/>
    <col min="10250" max="10250" width="11.6" style="3" customWidth="1"/>
    <col min="10251" max="10251" width="9.06666666666667" style="3"/>
    <col min="10252" max="10252" width="8.93333333333333" style="3" customWidth="1"/>
    <col min="10253" max="10253" width="10.1333333333333" style="3" customWidth="1"/>
    <col min="10254" max="10254" width="7.6" style="3" customWidth="1"/>
    <col min="10255" max="10255" width="5.86666666666667" style="3" customWidth="1"/>
    <col min="10256" max="10496" width="9.06666666666667" style="3"/>
    <col min="10497" max="10497" width="4.66666666666667" style="3" customWidth="1"/>
    <col min="10498" max="10498" width="16" style="3" customWidth="1"/>
    <col min="10499" max="10499" width="15.8666666666667" style="3" customWidth="1"/>
    <col min="10500" max="10500" width="18.5333333333333" style="3" customWidth="1"/>
    <col min="10501" max="10502" width="4.66666666666667" style="3" customWidth="1"/>
    <col min="10503" max="10503" width="8.66666666666667" style="3" customWidth="1"/>
    <col min="10504" max="10504" width="9.2" style="3" customWidth="1"/>
    <col min="10505" max="10505" width="11.0666666666667" style="3" customWidth="1"/>
    <col min="10506" max="10506" width="11.6" style="3" customWidth="1"/>
    <col min="10507" max="10507" width="9.06666666666667" style="3"/>
    <col min="10508" max="10508" width="8.93333333333333" style="3" customWidth="1"/>
    <col min="10509" max="10509" width="10.1333333333333" style="3" customWidth="1"/>
    <col min="10510" max="10510" width="7.6" style="3" customWidth="1"/>
    <col min="10511" max="10511" width="5.86666666666667" style="3" customWidth="1"/>
    <col min="10512" max="10752" width="9.06666666666667" style="3"/>
    <col min="10753" max="10753" width="4.66666666666667" style="3" customWidth="1"/>
    <col min="10754" max="10754" width="16" style="3" customWidth="1"/>
    <col min="10755" max="10755" width="15.8666666666667" style="3" customWidth="1"/>
    <col min="10756" max="10756" width="18.5333333333333" style="3" customWidth="1"/>
    <col min="10757" max="10758" width="4.66666666666667" style="3" customWidth="1"/>
    <col min="10759" max="10759" width="8.66666666666667" style="3" customWidth="1"/>
    <col min="10760" max="10760" width="9.2" style="3" customWidth="1"/>
    <col min="10761" max="10761" width="11.0666666666667" style="3" customWidth="1"/>
    <col min="10762" max="10762" width="11.6" style="3" customWidth="1"/>
    <col min="10763" max="10763" width="9.06666666666667" style="3"/>
    <col min="10764" max="10764" width="8.93333333333333" style="3" customWidth="1"/>
    <col min="10765" max="10765" width="10.1333333333333" style="3" customWidth="1"/>
    <col min="10766" max="10766" width="7.6" style="3" customWidth="1"/>
    <col min="10767" max="10767" width="5.86666666666667" style="3" customWidth="1"/>
    <col min="10768" max="11008" width="9.06666666666667" style="3"/>
    <col min="11009" max="11009" width="4.66666666666667" style="3" customWidth="1"/>
    <col min="11010" max="11010" width="16" style="3" customWidth="1"/>
    <col min="11011" max="11011" width="15.8666666666667" style="3" customWidth="1"/>
    <col min="11012" max="11012" width="18.5333333333333" style="3" customWidth="1"/>
    <col min="11013" max="11014" width="4.66666666666667" style="3" customWidth="1"/>
    <col min="11015" max="11015" width="8.66666666666667" style="3" customWidth="1"/>
    <col min="11016" max="11016" width="9.2" style="3" customWidth="1"/>
    <col min="11017" max="11017" width="11.0666666666667" style="3" customWidth="1"/>
    <col min="11018" max="11018" width="11.6" style="3" customWidth="1"/>
    <col min="11019" max="11019" width="9.06666666666667" style="3"/>
    <col min="11020" max="11020" width="8.93333333333333" style="3" customWidth="1"/>
    <col min="11021" max="11021" width="10.1333333333333" style="3" customWidth="1"/>
    <col min="11022" max="11022" width="7.6" style="3" customWidth="1"/>
    <col min="11023" max="11023" width="5.86666666666667" style="3" customWidth="1"/>
    <col min="11024" max="11264" width="9.06666666666667" style="3"/>
    <col min="11265" max="11265" width="4.66666666666667" style="3" customWidth="1"/>
    <col min="11266" max="11266" width="16" style="3" customWidth="1"/>
    <col min="11267" max="11267" width="15.8666666666667" style="3" customWidth="1"/>
    <col min="11268" max="11268" width="18.5333333333333" style="3" customWidth="1"/>
    <col min="11269" max="11270" width="4.66666666666667" style="3" customWidth="1"/>
    <col min="11271" max="11271" width="8.66666666666667" style="3" customWidth="1"/>
    <col min="11272" max="11272" width="9.2" style="3" customWidth="1"/>
    <col min="11273" max="11273" width="11.0666666666667" style="3" customWidth="1"/>
    <col min="11274" max="11274" width="11.6" style="3" customWidth="1"/>
    <col min="11275" max="11275" width="9.06666666666667" style="3"/>
    <col min="11276" max="11276" width="8.93333333333333" style="3" customWidth="1"/>
    <col min="11277" max="11277" width="10.1333333333333" style="3" customWidth="1"/>
    <col min="11278" max="11278" width="7.6" style="3" customWidth="1"/>
    <col min="11279" max="11279" width="5.86666666666667" style="3" customWidth="1"/>
    <col min="11280" max="11520" width="9.06666666666667" style="3"/>
    <col min="11521" max="11521" width="4.66666666666667" style="3" customWidth="1"/>
    <col min="11522" max="11522" width="16" style="3" customWidth="1"/>
    <col min="11523" max="11523" width="15.8666666666667" style="3" customWidth="1"/>
    <col min="11524" max="11524" width="18.5333333333333" style="3" customWidth="1"/>
    <col min="11525" max="11526" width="4.66666666666667" style="3" customWidth="1"/>
    <col min="11527" max="11527" width="8.66666666666667" style="3" customWidth="1"/>
    <col min="11528" max="11528" width="9.2" style="3" customWidth="1"/>
    <col min="11529" max="11529" width="11.0666666666667" style="3" customWidth="1"/>
    <col min="11530" max="11530" width="11.6" style="3" customWidth="1"/>
    <col min="11531" max="11531" width="9.06666666666667" style="3"/>
    <col min="11532" max="11532" width="8.93333333333333" style="3" customWidth="1"/>
    <col min="11533" max="11533" width="10.1333333333333" style="3" customWidth="1"/>
    <col min="11534" max="11534" width="7.6" style="3" customWidth="1"/>
    <col min="11535" max="11535" width="5.86666666666667" style="3" customWidth="1"/>
    <col min="11536" max="11776" width="9.06666666666667" style="3"/>
    <col min="11777" max="11777" width="4.66666666666667" style="3" customWidth="1"/>
    <col min="11778" max="11778" width="16" style="3" customWidth="1"/>
    <col min="11779" max="11779" width="15.8666666666667" style="3" customWidth="1"/>
    <col min="11780" max="11780" width="18.5333333333333" style="3" customWidth="1"/>
    <col min="11781" max="11782" width="4.66666666666667" style="3" customWidth="1"/>
    <col min="11783" max="11783" width="8.66666666666667" style="3" customWidth="1"/>
    <col min="11784" max="11784" width="9.2" style="3" customWidth="1"/>
    <col min="11785" max="11785" width="11.0666666666667" style="3" customWidth="1"/>
    <col min="11786" max="11786" width="11.6" style="3" customWidth="1"/>
    <col min="11787" max="11787" width="9.06666666666667" style="3"/>
    <col min="11788" max="11788" width="8.93333333333333" style="3" customWidth="1"/>
    <col min="11789" max="11789" width="10.1333333333333" style="3" customWidth="1"/>
    <col min="11790" max="11790" width="7.6" style="3" customWidth="1"/>
    <col min="11791" max="11791" width="5.86666666666667" style="3" customWidth="1"/>
    <col min="11792" max="12032" width="9.06666666666667" style="3"/>
    <col min="12033" max="12033" width="4.66666666666667" style="3" customWidth="1"/>
    <col min="12034" max="12034" width="16" style="3" customWidth="1"/>
    <col min="12035" max="12035" width="15.8666666666667" style="3" customWidth="1"/>
    <col min="12036" max="12036" width="18.5333333333333" style="3" customWidth="1"/>
    <col min="12037" max="12038" width="4.66666666666667" style="3" customWidth="1"/>
    <col min="12039" max="12039" width="8.66666666666667" style="3" customWidth="1"/>
    <col min="12040" max="12040" width="9.2" style="3" customWidth="1"/>
    <col min="12041" max="12041" width="11.0666666666667" style="3" customWidth="1"/>
    <col min="12042" max="12042" width="11.6" style="3" customWidth="1"/>
    <col min="12043" max="12043" width="9.06666666666667" style="3"/>
    <col min="12044" max="12044" width="8.93333333333333" style="3" customWidth="1"/>
    <col min="12045" max="12045" width="10.1333333333333" style="3" customWidth="1"/>
    <col min="12046" max="12046" width="7.6" style="3" customWidth="1"/>
    <col min="12047" max="12047" width="5.86666666666667" style="3" customWidth="1"/>
    <col min="12048" max="12288" width="9.06666666666667" style="3"/>
    <col min="12289" max="12289" width="4.66666666666667" style="3" customWidth="1"/>
    <col min="12290" max="12290" width="16" style="3" customWidth="1"/>
    <col min="12291" max="12291" width="15.8666666666667" style="3" customWidth="1"/>
    <col min="12292" max="12292" width="18.5333333333333" style="3" customWidth="1"/>
    <col min="12293" max="12294" width="4.66666666666667" style="3" customWidth="1"/>
    <col min="12295" max="12295" width="8.66666666666667" style="3" customWidth="1"/>
    <col min="12296" max="12296" width="9.2" style="3" customWidth="1"/>
    <col min="12297" max="12297" width="11.0666666666667" style="3" customWidth="1"/>
    <col min="12298" max="12298" width="11.6" style="3" customWidth="1"/>
    <col min="12299" max="12299" width="9.06666666666667" style="3"/>
    <col min="12300" max="12300" width="8.93333333333333" style="3" customWidth="1"/>
    <col min="12301" max="12301" width="10.1333333333333" style="3" customWidth="1"/>
    <col min="12302" max="12302" width="7.6" style="3" customWidth="1"/>
    <col min="12303" max="12303" width="5.86666666666667" style="3" customWidth="1"/>
    <col min="12304" max="12544" width="9.06666666666667" style="3"/>
    <col min="12545" max="12545" width="4.66666666666667" style="3" customWidth="1"/>
    <col min="12546" max="12546" width="16" style="3" customWidth="1"/>
    <col min="12547" max="12547" width="15.8666666666667" style="3" customWidth="1"/>
    <col min="12548" max="12548" width="18.5333333333333" style="3" customWidth="1"/>
    <col min="12549" max="12550" width="4.66666666666667" style="3" customWidth="1"/>
    <col min="12551" max="12551" width="8.66666666666667" style="3" customWidth="1"/>
    <col min="12552" max="12552" width="9.2" style="3" customWidth="1"/>
    <col min="12553" max="12553" width="11.0666666666667" style="3" customWidth="1"/>
    <col min="12554" max="12554" width="11.6" style="3" customWidth="1"/>
    <col min="12555" max="12555" width="9.06666666666667" style="3"/>
    <col min="12556" max="12556" width="8.93333333333333" style="3" customWidth="1"/>
    <col min="12557" max="12557" width="10.1333333333333" style="3" customWidth="1"/>
    <col min="12558" max="12558" width="7.6" style="3" customWidth="1"/>
    <col min="12559" max="12559" width="5.86666666666667" style="3" customWidth="1"/>
    <col min="12560" max="12800" width="9.06666666666667" style="3"/>
    <col min="12801" max="12801" width="4.66666666666667" style="3" customWidth="1"/>
    <col min="12802" max="12802" width="16" style="3" customWidth="1"/>
    <col min="12803" max="12803" width="15.8666666666667" style="3" customWidth="1"/>
    <col min="12804" max="12804" width="18.5333333333333" style="3" customWidth="1"/>
    <col min="12805" max="12806" width="4.66666666666667" style="3" customWidth="1"/>
    <col min="12807" max="12807" width="8.66666666666667" style="3" customWidth="1"/>
    <col min="12808" max="12808" width="9.2" style="3" customWidth="1"/>
    <col min="12809" max="12809" width="11.0666666666667" style="3" customWidth="1"/>
    <col min="12810" max="12810" width="11.6" style="3" customWidth="1"/>
    <col min="12811" max="12811" width="9.06666666666667" style="3"/>
    <col min="12812" max="12812" width="8.93333333333333" style="3" customWidth="1"/>
    <col min="12813" max="12813" width="10.1333333333333" style="3" customWidth="1"/>
    <col min="12814" max="12814" width="7.6" style="3" customWidth="1"/>
    <col min="12815" max="12815" width="5.86666666666667" style="3" customWidth="1"/>
    <col min="12816" max="13056" width="9.06666666666667" style="3"/>
    <col min="13057" max="13057" width="4.66666666666667" style="3" customWidth="1"/>
    <col min="13058" max="13058" width="16" style="3" customWidth="1"/>
    <col min="13059" max="13059" width="15.8666666666667" style="3" customWidth="1"/>
    <col min="13060" max="13060" width="18.5333333333333" style="3" customWidth="1"/>
    <col min="13061" max="13062" width="4.66666666666667" style="3" customWidth="1"/>
    <col min="13063" max="13063" width="8.66666666666667" style="3" customWidth="1"/>
    <col min="13064" max="13064" width="9.2" style="3" customWidth="1"/>
    <col min="13065" max="13065" width="11.0666666666667" style="3" customWidth="1"/>
    <col min="13066" max="13066" width="11.6" style="3" customWidth="1"/>
    <col min="13067" max="13067" width="9.06666666666667" style="3"/>
    <col min="13068" max="13068" width="8.93333333333333" style="3" customWidth="1"/>
    <col min="13069" max="13069" width="10.1333333333333" style="3" customWidth="1"/>
    <col min="13070" max="13070" width="7.6" style="3" customWidth="1"/>
    <col min="13071" max="13071" width="5.86666666666667" style="3" customWidth="1"/>
    <col min="13072" max="13312" width="9.06666666666667" style="3"/>
    <col min="13313" max="13313" width="4.66666666666667" style="3" customWidth="1"/>
    <col min="13314" max="13314" width="16" style="3" customWidth="1"/>
    <col min="13315" max="13315" width="15.8666666666667" style="3" customWidth="1"/>
    <col min="13316" max="13316" width="18.5333333333333" style="3" customWidth="1"/>
    <col min="13317" max="13318" width="4.66666666666667" style="3" customWidth="1"/>
    <col min="13319" max="13319" width="8.66666666666667" style="3" customWidth="1"/>
    <col min="13320" max="13320" width="9.2" style="3" customWidth="1"/>
    <col min="13321" max="13321" width="11.0666666666667" style="3" customWidth="1"/>
    <col min="13322" max="13322" width="11.6" style="3" customWidth="1"/>
    <col min="13323" max="13323" width="9.06666666666667" style="3"/>
    <col min="13324" max="13324" width="8.93333333333333" style="3" customWidth="1"/>
    <col min="13325" max="13325" width="10.1333333333333" style="3" customWidth="1"/>
    <col min="13326" max="13326" width="7.6" style="3" customWidth="1"/>
    <col min="13327" max="13327" width="5.86666666666667" style="3" customWidth="1"/>
    <col min="13328" max="13568" width="9.06666666666667" style="3"/>
    <col min="13569" max="13569" width="4.66666666666667" style="3" customWidth="1"/>
    <col min="13570" max="13570" width="16" style="3" customWidth="1"/>
    <col min="13571" max="13571" width="15.8666666666667" style="3" customWidth="1"/>
    <col min="13572" max="13572" width="18.5333333333333" style="3" customWidth="1"/>
    <col min="13573" max="13574" width="4.66666666666667" style="3" customWidth="1"/>
    <col min="13575" max="13575" width="8.66666666666667" style="3" customWidth="1"/>
    <col min="13576" max="13576" width="9.2" style="3" customWidth="1"/>
    <col min="13577" max="13577" width="11.0666666666667" style="3" customWidth="1"/>
    <col min="13578" max="13578" width="11.6" style="3" customWidth="1"/>
    <col min="13579" max="13579" width="9.06666666666667" style="3"/>
    <col min="13580" max="13580" width="8.93333333333333" style="3" customWidth="1"/>
    <col min="13581" max="13581" width="10.1333333333333" style="3" customWidth="1"/>
    <col min="13582" max="13582" width="7.6" style="3" customWidth="1"/>
    <col min="13583" max="13583" width="5.86666666666667" style="3" customWidth="1"/>
    <col min="13584" max="13824" width="9.06666666666667" style="3"/>
    <col min="13825" max="13825" width="4.66666666666667" style="3" customWidth="1"/>
    <col min="13826" max="13826" width="16" style="3" customWidth="1"/>
    <col min="13827" max="13827" width="15.8666666666667" style="3" customWidth="1"/>
    <col min="13828" max="13828" width="18.5333333333333" style="3" customWidth="1"/>
    <col min="13829" max="13830" width="4.66666666666667" style="3" customWidth="1"/>
    <col min="13831" max="13831" width="8.66666666666667" style="3" customWidth="1"/>
    <col min="13832" max="13832" width="9.2" style="3" customWidth="1"/>
    <col min="13833" max="13833" width="11.0666666666667" style="3" customWidth="1"/>
    <col min="13834" max="13834" width="11.6" style="3" customWidth="1"/>
    <col min="13835" max="13835" width="9.06666666666667" style="3"/>
    <col min="13836" max="13836" width="8.93333333333333" style="3" customWidth="1"/>
    <col min="13837" max="13837" width="10.1333333333333" style="3" customWidth="1"/>
    <col min="13838" max="13838" width="7.6" style="3" customWidth="1"/>
    <col min="13839" max="13839" width="5.86666666666667" style="3" customWidth="1"/>
    <col min="13840" max="14080" width="9.06666666666667" style="3"/>
    <col min="14081" max="14081" width="4.66666666666667" style="3" customWidth="1"/>
    <col min="14082" max="14082" width="16" style="3" customWidth="1"/>
    <col min="14083" max="14083" width="15.8666666666667" style="3" customWidth="1"/>
    <col min="14084" max="14084" width="18.5333333333333" style="3" customWidth="1"/>
    <col min="14085" max="14086" width="4.66666666666667" style="3" customWidth="1"/>
    <col min="14087" max="14087" width="8.66666666666667" style="3" customWidth="1"/>
    <col min="14088" max="14088" width="9.2" style="3" customWidth="1"/>
    <col min="14089" max="14089" width="11.0666666666667" style="3" customWidth="1"/>
    <col min="14090" max="14090" width="11.6" style="3" customWidth="1"/>
    <col min="14091" max="14091" width="9.06666666666667" style="3"/>
    <col min="14092" max="14092" width="8.93333333333333" style="3" customWidth="1"/>
    <col min="14093" max="14093" width="10.1333333333333" style="3" customWidth="1"/>
    <col min="14094" max="14094" width="7.6" style="3" customWidth="1"/>
    <col min="14095" max="14095" width="5.86666666666667" style="3" customWidth="1"/>
    <col min="14096" max="14336" width="9.06666666666667" style="3"/>
    <col min="14337" max="14337" width="4.66666666666667" style="3" customWidth="1"/>
    <col min="14338" max="14338" width="16" style="3" customWidth="1"/>
    <col min="14339" max="14339" width="15.8666666666667" style="3" customWidth="1"/>
    <col min="14340" max="14340" width="18.5333333333333" style="3" customWidth="1"/>
    <col min="14341" max="14342" width="4.66666666666667" style="3" customWidth="1"/>
    <col min="14343" max="14343" width="8.66666666666667" style="3" customWidth="1"/>
    <col min="14344" max="14344" width="9.2" style="3" customWidth="1"/>
    <col min="14345" max="14345" width="11.0666666666667" style="3" customWidth="1"/>
    <col min="14346" max="14346" width="11.6" style="3" customWidth="1"/>
    <col min="14347" max="14347" width="9.06666666666667" style="3"/>
    <col min="14348" max="14348" width="8.93333333333333" style="3" customWidth="1"/>
    <col min="14349" max="14349" width="10.1333333333333" style="3" customWidth="1"/>
    <col min="14350" max="14350" width="7.6" style="3" customWidth="1"/>
    <col min="14351" max="14351" width="5.86666666666667" style="3" customWidth="1"/>
    <col min="14352" max="14592" width="9.06666666666667" style="3"/>
    <col min="14593" max="14593" width="4.66666666666667" style="3" customWidth="1"/>
    <col min="14594" max="14594" width="16" style="3" customWidth="1"/>
    <col min="14595" max="14595" width="15.8666666666667" style="3" customWidth="1"/>
    <col min="14596" max="14596" width="18.5333333333333" style="3" customWidth="1"/>
    <col min="14597" max="14598" width="4.66666666666667" style="3" customWidth="1"/>
    <col min="14599" max="14599" width="8.66666666666667" style="3" customWidth="1"/>
    <col min="14600" max="14600" width="9.2" style="3" customWidth="1"/>
    <col min="14601" max="14601" width="11.0666666666667" style="3" customWidth="1"/>
    <col min="14602" max="14602" width="11.6" style="3" customWidth="1"/>
    <col min="14603" max="14603" width="9.06666666666667" style="3"/>
    <col min="14604" max="14604" width="8.93333333333333" style="3" customWidth="1"/>
    <col min="14605" max="14605" width="10.1333333333333" style="3" customWidth="1"/>
    <col min="14606" max="14606" width="7.6" style="3" customWidth="1"/>
    <col min="14607" max="14607" width="5.86666666666667" style="3" customWidth="1"/>
    <col min="14608" max="14848" width="9.06666666666667" style="3"/>
    <col min="14849" max="14849" width="4.66666666666667" style="3" customWidth="1"/>
    <col min="14850" max="14850" width="16" style="3" customWidth="1"/>
    <col min="14851" max="14851" width="15.8666666666667" style="3" customWidth="1"/>
    <col min="14852" max="14852" width="18.5333333333333" style="3" customWidth="1"/>
    <col min="14853" max="14854" width="4.66666666666667" style="3" customWidth="1"/>
    <col min="14855" max="14855" width="8.66666666666667" style="3" customWidth="1"/>
    <col min="14856" max="14856" width="9.2" style="3" customWidth="1"/>
    <col min="14857" max="14857" width="11.0666666666667" style="3" customWidth="1"/>
    <col min="14858" max="14858" width="11.6" style="3" customWidth="1"/>
    <col min="14859" max="14859" width="9.06666666666667" style="3"/>
    <col min="14860" max="14860" width="8.93333333333333" style="3" customWidth="1"/>
    <col min="14861" max="14861" width="10.1333333333333" style="3" customWidth="1"/>
    <col min="14862" max="14862" width="7.6" style="3" customWidth="1"/>
    <col min="14863" max="14863" width="5.86666666666667" style="3" customWidth="1"/>
    <col min="14864" max="15104" width="9.06666666666667" style="3"/>
    <col min="15105" max="15105" width="4.66666666666667" style="3" customWidth="1"/>
    <col min="15106" max="15106" width="16" style="3" customWidth="1"/>
    <col min="15107" max="15107" width="15.8666666666667" style="3" customWidth="1"/>
    <col min="15108" max="15108" width="18.5333333333333" style="3" customWidth="1"/>
    <col min="15109" max="15110" width="4.66666666666667" style="3" customWidth="1"/>
    <col min="15111" max="15111" width="8.66666666666667" style="3" customWidth="1"/>
    <col min="15112" max="15112" width="9.2" style="3" customWidth="1"/>
    <col min="15113" max="15113" width="11.0666666666667" style="3" customWidth="1"/>
    <col min="15114" max="15114" width="11.6" style="3" customWidth="1"/>
    <col min="15115" max="15115" width="9.06666666666667" style="3"/>
    <col min="15116" max="15116" width="8.93333333333333" style="3" customWidth="1"/>
    <col min="15117" max="15117" width="10.1333333333333" style="3" customWidth="1"/>
    <col min="15118" max="15118" width="7.6" style="3" customWidth="1"/>
    <col min="15119" max="15119" width="5.86666666666667" style="3" customWidth="1"/>
    <col min="15120" max="15360" width="9.06666666666667" style="3"/>
    <col min="15361" max="15361" width="4.66666666666667" style="3" customWidth="1"/>
    <col min="15362" max="15362" width="16" style="3" customWidth="1"/>
    <col min="15363" max="15363" width="15.8666666666667" style="3" customWidth="1"/>
    <col min="15364" max="15364" width="18.5333333333333" style="3" customWidth="1"/>
    <col min="15365" max="15366" width="4.66666666666667" style="3" customWidth="1"/>
    <col min="15367" max="15367" width="8.66666666666667" style="3" customWidth="1"/>
    <col min="15368" max="15368" width="9.2" style="3" customWidth="1"/>
    <col min="15369" max="15369" width="11.0666666666667" style="3" customWidth="1"/>
    <col min="15370" max="15370" width="11.6" style="3" customWidth="1"/>
    <col min="15371" max="15371" width="9.06666666666667" style="3"/>
    <col min="15372" max="15372" width="8.93333333333333" style="3" customWidth="1"/>
    <col min="15373" max="15373" width="10.1333333333333" style="3" customWidth="1"/>
    <col min="15374" max="15374" width="7.6" style="3" customWidth="1"/>
    <col min="15375" max="15375" width="5.86666666666667" style="3" customWidth="1"/>
    <col min="15376" max="15616" width="9.06666666666667" style="3"/>
    <col min="15617" max="15617" width="4.66666666666667" style="3" customWidth="1"/>
    <col min="15618" max="15618" width="16" style="3" customWidth="1"/>
    <col min="15619" max="15619" width="15.8666666666667" style="3" customWidth="1"/>
    <col min="15620" max="15620" width="18.5333333333333" style="3" customWidth="1"/>
    <col min="15621" max="15622" width="4.66666666666667" style="3" customWidth="1"/>
    <col min="15623" max="15623" width="8.66666666666667" style="3" customWidth="1"/>
    <col min="15624" max="15624" width="9.2" style="3" customWidth="1"/>
    <col min="15625" max="15625" width="11.0666666666667" style="3" customWidth="1"/>
    <col min="15626" max="15626" width="11.6" style="3" customWidth="1"/>
    <col min="15627" max="15627" width="9.06666666666667" style="3"/>
    <col min="15628" max="15628" width="8.93333333333333" style="3" customWidth="1"/>
    <col min="15629" max="15629" width="10.1333333333333" style="3" customWidth="1"/>
    <col min="15630" max="15630" width="7.6" style="3" customWidth="1"/>
    <col min="15631" max="15631" width="5.86666666666667" style="3" customWidth="1"/>
    <col min="15632" max="15872" width="9.06666666666667" style="3"/>
    <col min="15873" max="15873" width="4.66666666666667" style="3" customWidth="1"/>
    <col min="15874" max="15874" width="16" style="3" customWidth="1"/>
    <col min="15875" max="15875" width="15.8666666666667" style="3" customWidth="1"/>
    <col min="15876" max="15876" width="18.5333333333333" style="3" customWidth="1"/>
    <col min="15877" max="15878" width="4.66666666666667" style="3" customWidth="1"/>
    <col min="15879" max="15879" width="8.66666666666667" style="3" customWidth="1"/>
    <col min="15880" max="15880" width="9.2" style="3" customWidth="1"/>
    <col min="15881" max="15881" width="11.0666666666667" style="3" customWidth="1"/>
    <col min="15882" max="15882" width="11.6" style="3" customWidth="1"/>
    <col min="15883" max="15883" width="9.06666666666667" style="3"/>
    <col min="15884" max="15884" width="8.93333333333333" style="3" customWidth="1"/>
    <col min="15885" max="15885" width="10.1333333333333" style="3" customWidth="1"/>
    <col min="15886" max="15886" width="7.6" style="3" customWidth="1"/>
    <col min="15887" max="15887" width="5.86666666666667" style="3" customWidth="1"/>
    <col min="15888" max="16128" width="9.06666666666667" style="3"/>
    <col min="16129" max="16129" width="4.66666666666667" style="3" customWidth="1"/>
    <col min="16130" max="16130" width="16" style="3" customWidth="1"/>
    <col min="16131" max="16131" width="15.8666666666667" style="3" customWidth="1"/>
    <col min="16132" max="16132" width="18.5333333333333" style="3" customWidth="1"/>
    <col min="16133" max="16134" width="4.66666666666667" style="3" customWidth="1"/>
    <col min="16135" max="16135" width="8.66666666666667" style="3" customWidth="1"/>
    <col min="16136" max="16136" width="9.2" style="3" customWidth="1"/>
    <col min="16137" max="16137" width="11.0666666666667" style="3" customWidth="1"/>
    <col min="16138" max="16138" width="11.6" style="3" customWidth="1"/>
    <col min="16139" max="16139" width="9.06666666666667" style="3"/>
    <col min="16140" max="16140" width="8.93333333333333" style="3" customWidth="1"/>
    <col min="16141" max="16141" width="10.1333333333333" style="3" customWidth="1"/>
    <col min="16142" max="16142" width="7.6" style="3" customWidth="1"/>
    <col min="16143" max="16143" width="5.86666666666667" style="3" customWidth="1"/>
    <col min="16144" max="16384" width="9.06666666666667" style="3"/>
  </cols>
  <sheetData>
    <row r="1" ht="13.5" spans="1: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4"/>
    </row>
    <row r="2" s="1" customFormat="1" ht="30" customHeight="1" spans="1:15">
      <c r="A2" s="7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14.1" customHeight="1" spans="1:15">
      <c r="A3" s="8" t="str">
        <f>腾达98!A3</f>
        <v>评估基准日：2023年06月13日</v>
      </c>
      <c r="B3" s="8"/>
      <c r="C3" s="8"/>
      <c r="D3" s="8"/>
      <c r="E3" s="8"/>
      <c r="F3" s="8"/>
      <c r="I3" s="4"/>
      <c r="J3" s="4"/>
      <c r="K3" s="4"/>
      <c r="L3" s="4"/>
      <c r="M3" s="4"/>
      <c r="N3" s="4"/>
      <c r="O3" s="4"/>
    </row>
    <row r="4" ht="14.1" customHeight="1" spans="1:15">
      <c r="A4" s="8"/>
      <c r="B4" s="8"/>
      <c r="C4" s="8"/>
      <c r="D4" s="8"/>
      <c r="E4" s="8"/>
      <c r="F4" s="8"/>
      <c r="I4" s="4"/>
      <c r="J4" s="4"/>
      <c r="K4" s="4"/>
      <c r="L4" s="4"/>
      <c r="M4" s="4"/>
      <c r="N4" s="4"/>
      <c r="O4" s="8" t="s">
        <v>77</v>
      </c>
    </row>
    <row r="5" customHeight="1" spans="1:15">
      <c r="A5" s="9"/>
      <c r="O5" s="24" t="s">
        <v>4</v>
      </c>
    </row>
    <row r="6" s="2" customFormat="1" customHeight="1" spans="1:15">
      <c r="A6" s="10" t="s">
        <v>78</v>
      </c>
      <c r="B6" s="11" t="s">
        <v>79</v>
      </c>
      <c r="C6" s="11" t="s">
        <v>80</v>
      </c>
      <c r="D6" s="11" t="s">
        <v>81</v>
      </c>
      <c r="E6" s="11" t="s">
        <v>82</v>
      </c>
      <c r="F6" s="11" t="s">
        <v>83</v>
      </c>
      <c r="G6" s="11" t="s">
        <v>84</v>
      </c>
      <c r="H6" s="11" t="s">
        <v>85</v>
      </c>
      <c r="I6" s="25" t="s">
        <v>86</v>
      </c>
      <c r="J6" s="25"/>
      <c r="K6" s="10" t="s">
        <v>87</v>
      </c>
      <c r="L6" s="10"/>
      <c r="M6" s="10"/>
      <c r="N6" s="11" t="s">
        <v>88</v>
      </c>
      <c r="O6" s="11" t="s">
        <v>89</v>
      </c>
    </row>
    <row r="7" s="2" customFormat="1" customHeight="1" spans="1:15">
      <c r="A7" s="10"/>
      <c r="B7" s="10"/>
      <c r="C7" s="10"/>
      <c r="D7" s="10"/>
      <c r="E7" s="10"/>
      <c r="F7" s="10"/>
      <c r="G7" s="10"/>
      <c r="H7" s="10"/>
      <c r="I7" s="26" t="s">
        <v>90</v>
      </c>
      <c r="J7" s="10" t="s">
        <v>91</v>
      </c>
      <c r="K7" s="10" t="s">
        <v>90</v>
      </c>
      <c r="L7" s="11" t="s">
        <v>92</v>
      </c>
      <c r="M7" s="10" t="s">
        <v>91</v>
      </c>
      <c r="N7" s="10"/>
      <c r="O7" s="10"/>
    </row>
    <row r="8" customHeight="1" spans="1:15">
      <c r="A8" s="12">
        <v>1</v>
      </c>
      <c r="B8" s="13" t="s">
        <v>93</v>
      </c>
      <c r="C8" s="12" t="s">
        <v>94</v>
      </c>
      <c r="D8" s="12" t="s">
        <v>95</v>
      </c>
      <c r="E8" s="12" t="s">
        <v>96</v>
      </c>
      <c r="F8" s="12">
        <v>1</v>
      </c>
      <c r="G8" s="14"/>
      <c r="H8" s="14"/>
      <c r="I8" s="27"/>
      <c r="J8" s="27"/>
      <c r="K8" s="28">
        <v>4780</v>
      </c>
      <c r="L8" s="29">
        <v>0.3</v>
      </c>
      <c r="M8" s="28">
        <f>ROUND(K8*L8,-1)</f>
        <v>1430</v>
      </c>
      <c r="N8" s="27" t="str">
        <f t="shared" ref="N8:N28" si="0">IF(J8&gt;=0,IF(ISERROR((M8-J8)/J8*100)," ",ROUND((M8-J8)/J8*100,2)),IF(ISERROR((M8-J8)/J8*100)," ",ROUND(-(M8-J8)/J8*100,2)))</f>
        <v> </v>
      </c>
      <c r="O8" s="30" t="s">
        <v>97</v>
      </c>
    </row>
    <row r="9" customHeight="1" spans="1:15">
      <c r="A9" s="12">
        <v>2</v>
      </c>
      <c r="B9" s="15" t="s">
        <v>98</v>
      </c>
      <c r="C9" s="16" t="s">
        <v>99</v>
      </c>
      <c r="D9" s="16" t="s">
        <v>100</v>
      </c>
      <c r="E9" s="12" t="s">
        <v>96</v>
      </c>
      <c r="F9" s="12">
        <v>1</v>
      </c>
      <c r="G9" s="14"/>
      <c r="H9" s="14"/>
      <c r="I9" s="27"/>
      <c r="J9" s="27"/>
      <c r="K9" s="31">
        <v>22000</v>
      </c>
      <c r="L9" s="32">
        <v>0.3</v>
      </c>
      <c r="M9" s="28">
        <f t="shared" ref="M9:M15" si="1">ROUND(K9*L9,-1)</f>
        <v>6600</v>
      </c>
      <c r="N9" s="27" t="str">
        <f>IF(J9&gt;=0,IF(ISERROR((M10-J9)/J9*100)," ",ROUND((M10-J9)/J9*100,2)),IF(ISERROR((M10-J9)/J9*100)," ",ROUND(-(M10-J9)/J9*100,2)))</f>
        <v> </v>
      </c>
      <c r="O9" s="33"/>
    </row>
    <row r="10" customHeight="1" spans="1:15">
      <c r="A10" s="12">
        <v>3</v>
      </c>
      <c r="B10" s="17" t="s">
        <v>101</v>
      </c>
      <c r="C10" s="16" t="s">
        <v>102</v>
      </c>
      <c r="D10" s="16" t="s">
        <v>100</v>
      </c>
      <c r="E10" s="12" t="s">
        <v>96</v>
      </c>
      <c r="F10" s="12">
        <v>1</v>
      </c>
      <c r="G10" s="14"/>
      <c r="H10" s="14"/>
      <c r="I10" s="27"/>
      <c r="J10" s="27"/>
      <c r="K10" s="28">
        <v>100000</v>
      </c>
      <c r="L10" s="29">
        <v>0.3</v>
      </c>
      <c r="M10" s="28">
        <f t="shared" si="1"/>
        <v>30000</v>
      </c>
      <c r="N10" s="27" t="str">
        <f>IF(J10&gt;=0,IF(ISERROR((#REF!-J10)/J10*100)," ",ROUND((#REF!-J10)/J10*100,2)),IF(ISERROR((#REF!-J10)/J10*100)," ",ROUND(-(#REF!-J10)/J10*100,2)))</f>
        <v> </v>
      </c>
      <c r="O10" s="33"/>
    </row>
    <row r="11" customHeight="1" spans="1:15">
      <c r="A11" s="12">
        <v>4</v>
      </c>
      <c r="B11" s="15" t="s">
        <v>103</v>
      </c>
      <c r="C11" s="16" t="s">
        <v>104</v>
      </c>
      <c r="D11" s="13"/>
      <c r="E11" s="12" t="s">
        <v>96</v>
      </c>
      <c r="F11" s="12">
        <v>1</v>
      </c>
      <c r="G11" s="14"/>
      <c r="H11" s="14"/>
      <c r="I11" s="27"/>
      <c r="J11" s="27"/>
      <c r="K11" s="34">
        <v>10000</v>
      </c>
      <c r="L11" s="32">
        <v>0.3</v>
      </c>
      <c r="M11" s="28">
        <f t="shared" si="1"/>
        <v>3000</v>
      </c>
      <c r="N11" s="27" t="str">
        <f t="shared" si="0"/>
        <v> </v>
      </c>
      <c r="O11" s="33"/>
    </row>
    <row r="12" customHeight="1" spans="1:15">
      <c r="A12" s="12">
        <v>5</v>
      </c>
      <c r="B12" s="13" t="s">
        <v>105</v>
      </c>
      <c r="C12" s="12" t="s">
        <v>106</v>
      </c>
      <c r="D12" s="12" t="s">
        <v>107</v>
      </c>
      <c r="E12" s="12" t="s">
        <v>96</v>
      </c>
      <c r="F12" s="12">
        <v>1</v>
      </c>
      <c r="G12" s="14"/>
      <c r="H12" s="14"/>
      <c r="I12" s="27"/>
      <c r="J12" s="27"/>
      <c r="K12" s="28">
        <v>7800</v>
      </c>
      <c r="L12" s="29">
        <v>0.3</v>
      </c>
      <c r="M12" s="28">
        <f t="shared" si="1"/>
        <v>2340</v>
      </c>
      <c r="N12" s="27" t="str">
        <f t="shared" si="0"/>
        <v> </v>
      </c>
      <c r="O12" s="33"/>
    </row>
    <row r="13" customHeight="1" spans="1:15">
      <c r="A13" s="12">
        <v>6</v>
      </c>
      <c r="B13" s="13" t="s">
        <v>108</v>
      </c>
      <c r="C13" s="12" t="s">
        <v>109</v>
      </c>
      <c r="D13" s="13"/>
      <c r="E13" s="12" t="s">
        <v>96</v>
      </c>
      <c r="F13" s="12">
        <v>1</v>
      </c>
      <c r="G13" s="14"/>
      <c r="H13" s="14"/>
      <c r="I13" s="27"/>
      <c r="J13" s="27"/>
      <c r="K13" s="28">
        <v>8000</v>
      </c>
      <c r="L13" s="29">
        <v>0.3</v>
      </c>
      <c r="M13" s="28">
        <f t="shared" si="1"/>
        <v>2400</v>
      </c>
      <c r="N13" s="27" t="str">
        <f t="shared" si="0"/>
        <v> </v>
      </c>
      <c r="O13" s="35"/>
    </row>
    <row r="14" ht="25.5" spans="1:15">
      <c r="A14" s="12">
        <v>7</v>
      </c>
      <c r="B14" s="18" t="s">
        <v>110</v>
      </c>
      <c r="C14" s="19" t="s">
        <v>111</v>
      </c>
      <c r="D14" s="12" t="s">
        <v>112</v>
      </c>
      <c r="E14" s="12" t="s">
        <v>113</v>
      </c>
      <c r="F14" s="12">
        <v>1</v>
      </c>
      <c r="G14" s="14"/>
      <c r="H14" s="14"/>
      <c r="I14" s="27"/>
      <c r="J14" s="27"/>
      <c r="K14" s="28">
        <v>2200</v>
      </c>
      <c r="L14" s="29">
        <v>0.15</v>
      </c>
      <c r="M14" s="28">
        <f t="shared" si="1"/>
        <v>330</v>
      </c>
      <c r="N14" s="27" t="str">
        <f t="shared" si="0"/>
        <v> </v>
      </c>
      <c r="O14" s="21"/>
    </row>
    <row r="15" customHeight="1" spans="1:15">
      <c r="A15" s="12">
        <v>8</v>
      </c>
      <c r="B15" s="13" t="s">
        <v>114</v>
      </c>
      <c r="C15" s="12" t="s">
        <v>115</v>
      </c>
      <c r="D15" s="12" t="s">
        <v>116</v>
      </c>
      <c r="E15" s="12" t="s">
        <v>117</v>
      </c>
      <c r="F15" s="12">
        <v>1</v>
      </c>
      <c r="G15" s="14"/>
      <c r="H15" s="14"/>
      <c r="I15" s="27"/>
      <c r="J15" s="27"/>
      <c r="K15" s="28">
        <v>3200</v>
      </c>
      <c r="L15" s="29">
        <v>0.15</v>
      </c>
      <c r="M15" s="28">
        <f t="shared" si="1"/>
        <v>480</v>
      </c>
      <c r="N15" s="27"/>
      <c r="O15" s="21"/>
    </row>
    <row r="16" customHeight="1" spans="1:15">
      <c r="A16" s="12"/>
      <c r="B16" s="13"/>
      <c r="C16" s="12"/>
      <c r="D16" s="13"/>
      <c r="E16" s="12"/>
      <c r="F16" s="12"/>
      <c r="G16" s="14"/>
      <c r="H16" s="14"/>
      <c r="I16" s="27"/>
      <c r="J16" s="27"/>
      <c r="K16" s="28"/>
      <c r="L16" s="36"/>
      <c r="M16" s="28"/>
      <c r="N16" s="27" t="str">
        <f t="shared" si="0"/>
        <v> </v>
      </c>
      <c r="O16" s="21"/>
    </row>
    <row r="17" customHeight="1" spans="1:15">
      <c r="A17" s="12"/>
      <c r="B17" s="13"/>
      <c r="C17" s="12"/>
      <c r="D17" s="13"/>
      <c r="E17" s="12"/>
      <c r="F17" s="12"/>
      <c r="G17" s="14"/>
      <c r="H17" s="14"/>
      <c r="I17" s="27"/>
      <c r="J17" s="27"/>
      <c r="K17" s="28"/>
      <c r="L17" s="36"/>
      <c r="M17" s="28"/>
      <c r="N17" s="27" t="str">
        <f t="shared" si="0"/>
        <v> </v>
      </c>
      <c r="O17" s="21"/>
    </row>
    <row r="18" customHeight="1" spans="1:15">
      <c r="A18" s="12"/>
      <c r="B18" s="13"/>
      <c r="C18" s="12"/>
      <c r="D18" s="13"/>
      <c r="E18" s="12"/>
      <c r="F18" s="12"/>
      <c r="G18" s="14"/>
      <c r="H18" s="14"/>
      <c r="I18" s="27"/>
      <c r="J18" s="27"/>
      <c r="K18" s="28"/>
      <c r="L18" s="36"/>
      <c r="M18" s="28"/>
      <c r="N18" s="27" t="str">
        <f t="shared" si="0"/>
        <v> </v>
      </c>
      <c r="O18" s="21"/>
    </row>
    <row r="19" customHeight="1" spans="1:15">
      <c r="A19" s="12"/>
      <c r="B19" s="13"/>
      <c r="C19" s="12"/>
      <c r="D19" s="13"/>
      <c r="E19" s="12"/>
      <c r="F19" s="12"/>
      <c r="G19" s="14"/>
      <c r="H19" s="14"/>
      <c r="I19" s="27"/>
      <c r="J19" s="27"/>
      <c r="K19" s="28"/>
      <c r="L19" s="36"/>
      <c r="M19" s="28"/>
      <c r="N19" s="27" t="str">
        <f t="shared" si="0"/>
        <v> </v>
      </c>
      <c r="O19" s="21"/>
    </row>
    <row r="20" customHeight="1" spans="1:15">
      <c r="A20" s="12"/>
      <c r="B20" s="13"/>
      <c r="C20" s="12"/>
      <c r="D20" s="13"/>
      <c r="E20" s="12"/>
      <c r="F20" s="12"/>
      <c r="G20" s="14"/>
      <c r="H20" s="14"/>
      <c r="I20" s="27"/>
      <c r="J20" s="27"/>
      <c r="K20" s="28"/>
      <c r="L20" s="36"/>
      <c r="M20" s="28"/>
      <c r="N20" s="27" t="str">
        <f t="shared" si="0"/>
        <v> </v>
      </c>
      <c r="O20" s="21"/>
    </row>
    <row r="21" customHeight="1" spans="1:15">
      <c r="A21" s="12"/>
      <c r="B21" s="13"/>
      <c r="C21" s="12"/>
      <c r="D21" s="13"/>
      <c r="E21" s="12"/>
      <c r="F21" s="12"/>
      <c r="G21" s="14"/>
      <c r="H21" s="14"/>
      <c r="I21" s="27"/>
      <c r="J21" s="27"/>
      <c r="K21" s="28"/>
      <c r="L21" s="36"/>
      <c r="M21" s="28"/>
      <c r="N21" s="27" t="str">
        <f t="shared" si="0"/>
        <v> </v>
      </c>
      <c r="O21" s="21"/>
    </row>
    <row r="22" customHeight="1" spans="1:15">
      <c r="A22" s="12"/>
      <c r="B22" s="13"/>
      <c r="C22" s="12"/>
      <c r="D22" s="13"/>
      <c r="E22" s="12"/>
      <c r="F22" s="12"/>
      <c r="G22" s="14"/>
      <c r="H22" s="14"/>
      <c r="I22" s="27"/>
      <c r="J22" s="27"/>
      <c r="K22" s="28"/>
      <c r="L22" s="36"/>
      <c r="M22" s="28"/>
      <c r="N22" s="27" t="str">
        <f t="shared" si="0"/>
        <v> </v>
      </c>
      <c r="O22" s="21"/>
    </row>
    <row r="23" customHeight="1" spans="1:15">
      <c r="A23" s="12"/>
      <c r="B23" s="13"/>
      <c r="C23" s="12"/>
      <c r="D23" s="13"/>
      <c r="E23" s="12"/>
      <c r="F23" s="12"/>
      <c r="G23" s="14"/>
      <c r="H23" s="14"/>
      <c r="I23" s="27"/>
      <c r="J23" s="27"/>
      <c r="K23" s="28"/>
      <c r="L23" s="36"/>
      <c r="M23" s="28"/>
      <c r="N23" s="27" t="str">
        <f t="shared" si="0"/>
        <v> </v>
      </c>
      <c r="O23" s="21"/>
    </row>
    <row r="24" customHeight="1" spans="1:15">
      <c r="A24" s="12"/>
      <c r="B24" s="13"/>
      <c r="C24" s="12"/>
      <c r="D24" s="13"/>
      <c r="E24" s="12"/>
      <c r="F24" s="12"/>
      <c r="G24" s="14"/>
      <c r="H24" s="14"/>
      <c r="I24" s="27"/>
      <c r="J24" s="27"/>
      <c r="K24" s="28"/>
      <c r="L24" s="36"/>
      <c r="M24" s="28"/>
      <c r="N24" s="27" t="str">
        <f t="shared" si="0"/>
        <v> </v>
      </c>
      <c r="O24" s="21"/>
    </row>
    <row r="25" customHeight="1" spans="1:15">
      <c r="A25" s="12"/>
      <c r="B25" s="13"/>
      <c r="C25" s="12"/>
      <c r="D25" s="13"/>
      <c r="E25" s="12"/>
      <c r="F25" s="12"/>
      <c r="G25" s="14"/>
      <c r="H25" s="14"/>
      <c r="I25" s="27"/>
      <c r="J25" s="27"/>
      <c r="K25" s="28"/>
      <c r="L25" s="36"/>
      <c r="M25" s="28"/>
      <c r="N25" s="27" t="str">
        <f t="shared" si="0"/>
        <v> </v>
      </c>
      <c r="O25" s="21"/>
    </row>
    <row r="26" customHeight="1" spans="1:15">
      <c r="A26" s="12"/>
      <c r="B26" s="13"/>
      <c r="C26" s="12"/>
      <c r="D26" s="20"/>
      <c r="E26" s="12"/>
      <c r="F26" s="12"/>
      <c r="G26" s="14"/>
      <c r="H26" s="14"/>
      <c r="I26" s="27"/>
      <c r="J26" s="27"/>
      <c r="K26" s="28"/>
      <c r="L26" s="36"/>
      <c r="M26" s="28"/>
      <c r="N26" s="27" t="str">
        <f t="shared" si="0"/>
        <v> </v>
      </c>
      <c r="O26" s="21"/>
    </row>
    <row r="27" customHeight="1" spans="1:15">
      <c r="A27" s="12"/>
      <c r="B27" s="13"/>
      <c r="C27" s="12"/>
      <c r="D27" s="21"/>
      <c r="E27" s="12"/>
      <c r="F27" s="12"/>
      <c r="G27" s="14"/>
      <c r="H27" s="14"/>
      <c r="I27" s="37"/>
      <c r="J27" s="38"/>
      <c r="K27" s="39"/>
      <c r="L27" s="40"/>
      <c r="M27" s="39"/>
      <c r="N27" s="27" t="str">
        <f t="shared" si="0"/>
        <v> </v>
      </c>
      <c r="O27" s="21"/>
    </row>
    <row r="28" customHeight="1" spans="1:15">
      <c r="A28" s="22" t="s">
        <v>118</v>
      </c>
      <c r="B28" s="23"/>
      <c r="C28" s="12"/>
      <c r="D28" s="12"/>
      <c r="E28" s="12"/>
      <c r="F28" s="12"/>
      <c r="G28" s="14"/>
      <c r="H28" s="14"/>
      <c r="I28" s="37">
        <f>SUM(I8:I27)</f>
        <v>0</v>
      </c>
      <c r="J28" s="37">
        <f>SUM(J8:J27)</f>
        <v>0</v>
      </c>
      <c r="K28" s="41">
        <f>SUM(K8:K27)</f>
        <v>157980</v>
      </c>
      <c r="L28" s="41"/>
      <c r="M28" s="41">
        <f>SUM(M8:M27)</f>
        <v>46580</v>
      </c>
      <c r="N28" s="27" t="str">
        <f t="shared" si="0"/>
        <v> </v>
      </c>
      <c r="O28" s="21"/>
    </row>
    <row r="29" customHeight="1" spans="11:11">
      <c r="K29" s="9"/>
    </row>
    <row r="30" customHeight="1" spans="13:52">
      <c r="M30" s="42"/>
      <c r="AZ30" s="42">
        <f>ROUND(AZ27+机器设备!M15+机器设备!M14,0)</f>
        <v>810</v>
      </c>
    </row>
  </sheetData>
  <mergeCells count="16">
    <mergeCell ref="A2:O2"/>
    <mergeCell ref="A3:O3"/>
    <mergeCell ref="I6:J6"/>
    <mergeCell ref="K6:M6"/>
    <mergeCell ref="A28:B28"/>
    <mergeCell ref="A6:A7"/>
    <mergeCell ref="B6:B7"/>
    <mergeCell ref="C6:C7"/>
    <mergeCell ref="D6:D7"/>
    <mergeCell ref="E6:E7"/>
    <mergeCell ref="F6:F7"/>
    <mergeCell ref="G6:G7"/>
    <mergeCell ref="H6:H7"/>
    <mergeCell ref="N6:N7"/>
    <mergeCell ref="O6:O7"/>
    <mergeCell ref="O8:O13"/>
  </mergeCells>
  <printOptions horizontalCentered="1"/>
  <pageMargins left="0.354330708661417" right="0.354330708661417" top="0.866141732283464" bottom="0.590551181102362" header="0.393700787401575" footer="0.196850393700787"/>
  <pageSetup paperSize="9" scale="98" fitToHeight="0" orientation="landscape" blackAndWhite="1" errors="blank"/>
  <headerFooter scaleWithDoc="0">
    <oddFooter>&amp;C&amp;"宋体,常规"&amp;11共&amp;"Times New Roman,常规"&amp;N&amp;"宋体,常规"页，第&amp;"Times New Roman,常规"&amp;P&amp;"宋体,常规"页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腾达98</vt:lpstr>
      <vt:lpstr>机器设备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赵丹丹</dc:creator>
  <cp:lastModifiedBy>嫣儿</cp:lastModifiedBy>
  <dcterms:created xsi:type="dcterms:W3CDTF">2022-12-20T02:57:00Z</dcterms:created>
  <dcterms:modified xsi:type="dcterms:W3CDTF">2023-06-16T00:44:39Z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5F396B2F2CD34C60AA1ABFCBF091B189_12</vt:lpwstr>
  </property>
  <property fmtid="{D5CDD505-2E9C-101B-9397-08002B2CF9AE}" pid="3" name="KSOProductBuildVer">
    <vt:lpwstr>2052-11.1.0.14309</vt:lpwstr>
  </property>
</Properties>
</file>